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4-25\"/>
    </mc:Choice>
  </mc:AlternateContent>
  <xr:revisionPtr revIDLastSave="0" documentId="8_{EF2E78F6-EE69-4B42-9FBD-DB45068FDA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DC16" sheetId="2" r:id="rId2"/>
    <sheet name="DC18" sheetId="3" r:id="rId3"/>
    <sheet name="DC19" sheetId="4" r:id="rId4"/>
    <sheet name="DC20" sheetId="5" r:id="rId5"/>
    <sheet name="DC37" sheetId="6" r:id="rId6"/>
    <sheet name="DC38" sheetId="7" r:id="rId7"/>
    <sheet name="DC39" sheetId="8" r:id="rId8"/>
    <sheet name="DC40" sheetId="9" r:id="rId9"/>
    <sheet name="FS161" sheetId="10" r:id="rId10"/>
    <sheet name="FS162" sheetId="11" r:id="rId11"/>
    <sheet name="FS163" sheetId="12" r:id="rId12"/>
    <sheet name="FS181" sheetId="13" r:id="rId13"/>
    <sheet name="FS182" sheetId="14" r:id="rId14"/>
    <sheet name="FS183" sheetId="15" r:id="rId15"/>
    <sheet name="FS184" sheetId="16" r:id="rId16"/>
    <sheet name="FS185" sheetId="17" r:id="rId17"/>
    <sheet name="FS191" sheetId="18" r:id="rId18"/>
    <sheet name="FS192" sheetId="19" r:id="rId19"/>
    <sheet name="FS193" sheetId="20" r:id="rId20"/>
    <sheet name="FS194" sheetId="21" r:id="rId21"/>
    <sheet name="FS195" sheetId="22" r:id="rId22"/>
    <sheet name="FS196" sheetId="23" r:id="rId23"/>
    <sheet name="FS201" sheetId="24" r:id="rId24"/>
    <sheet name="FS203" sheetId="25" r:id="rId25"/>
    <sheet name="FS204" sheetId="26" r:id="rId26"/>
    <sheet name="FS205" sheetId="27" r:id="rId27"/>
    <sheet name="MAN" sheetId="28" r:id="rId28"/>
  </sheets>
  <definedNames>
    <definedName name="_xlnm.Print_Area" localSheetId="1">'DC16'!$A$1:$H$180</definedName>
    <definedName name="_xlnm.Print_Area" localSheetId="2">'DC18'!$A$1:$H$180</definedName>
    <definedName name="_xlnm.Print_Area" localSheetId="3">'DC19'!$A$1:$H$180</definedName>
    <definedName name="_xlnm.Print_Area" localSheetId="4">'DC20'!$A$1:$H$180</definedName>
    <definedName name="_xlnm.Print_Area" localSheetId="5">'DC37'!$A$1:$H$180</definedName>
    <definedName name="_xlnm.Print_Area" localSheetId="6">'DC38'!$A$1:$H$180</definedName>
    <definedName name="_xlnm.Print_Area" localSheetId="7">'DC39'!$A$1:$H$180</definedName>
    <definedName name="_xlnm.Print_Area" localSheetId="8">'DC40'!$A$1:$H$180</definedName>
    <definedName name="_xlnm.Print_Area" localSheetId="9">'FS161'!$A$1:$H$180</definedName>
    <definedName name="_xlnm.Print_Area" localSheetId="10">'FS162'!$A$1:$H$180</definedName>
    <definedName name="_xlnm.Print_Area" localSheetId="11">'FS163'!$A$1:$H$180</definedName>
    <definedName name="_xlnm.Print_Area" localSheetId="12">'FS181'!$A$1:$H$180</definedName>
    <definedName name="_xlnm.Print_Area" localSheetId="13">'FS182'!$A$1:$H$180</definedName>
    <definedName name="_xlnm.Print_Area" localSheetId="14">'FS183'!$A$1:$H$180</definedName>
    <definedName name="_xlnm.Print_Area" localSheetId="15">'FS184'!$A$1:$H$180</definedName>
    <definedName name="_xlnm.Print_Area" localSheetId="16">'FS185'!$A$1:$H$180</definedName>
    <definedName name="_xlnm.Print_Area" localSheetId="17">'FS191'!$A$1:$H$180</definedName>
    <definedName name="_xlnm.Print_Area" localSheetId="18">'FS192'!$A$1:$H$180</definedName>
    <definedName name="_xlnm.Print_Area" localSheetId="19">'FS193'!$A$1:$H$180</definedName>
    <definedName name="_xlnm.Print_Area" localSheetId="20">'FS194'!$A$1:$H$180</definedName>
    <definedName name="_xlnm.Print_Area" localSheetId="21">'FS195'!$A$1:$H$180</definedName>
    <definedName name="_xlnm.Print_Area" localSheetId="22">'FS196'!$A$1:$H$180</definedName>
    <definedName name="_xlnm.Print_Area" localSheetId="23">'FS201'!$A$1:$H$180</definedName>
    <definedName name="_xlnm.Print_Area" localSheetId="24">'FS203'!$A$1:$H$180</definedName>
    <definedName name="_xlnm.Print_Area" localSheetId="25">'FS204'!$A$1:$H$180</definedName>
    <definedName name="_xlnm.Print_Area" localSheetId="26">'FS205'!$A$1:$H$180</definedName>
    <definedName name="_xlnm.Print_Area" localSheetId="27">MAN!$A$1:$H$180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  <c r="H60" i="1"/>
  <c r="G60" i="1"/>
  <c r="F60" i="1"/>
  <c r="H54" i="1"/>
  <c r="H53" i="1" s="1"/>
  <c r="G54" i="1"/>
  <c r="G53" i="1" s="1"/>
  <c r="F54" i="1"/>
  <c r="F53" i="1" s="1"/>
  <c r="G47" i="1"/>
  <c r="H48" i="1"/>
  <c r="H47" i="1" s="1"/>
  <c r="G48" i="1"/>
  <c r="F48" i="1"/>
  <c r="F39" i="1"/>
  <c r="H40" i="1"/>
  <c r="G40" i="1"/>
  <c r="F40" i="1"/>
  <c r="H37" i="1"/>
  <c r="G37" i="1"/>
  <c r="F37" i="1"/>
  <c r="G32" i="1"/>
  <c r="H35" i="1"/>
  <c r="G35" i="1"/>
  <c r="F35" i="1"/>
  <c r="H34" i="1"/>
  <c r="G34" i="1"/>
  <c r="F34" i="1"/>
  <c r="H33" i="1"/>
  <c r="H32" i="1" s="1"/>
  <c r="G33" i="1"/>
  <c r="F33" i="1"/>
  <c r="H28" i="1"/>
  <c r="G28" i="1"/>
  <c r="F28" i="1"/>
  <c r="H26" i="1"/>
  <c r="G26" i="1"/>
  <c r="G20" i="1" s="1"/>
  <c r="F26" i="1"/>
  <c r="H20" i="1"/>
  <c r="F23" i="1"/>
  <c r="H21" i="1"/>
  <c r="G21" i="1"/>
  <c r="F21" i="1"/>
  <c r="H19" i="1"/>
  <c r="G19" i="1"/>
  <c r="F19" i="1"/>
  <c r="H16" i="1"/>
  <c r="G16" i="1"/>
  <c r="F16" i="1"/>
  <c r="H15" i="1"/>
  <c r="G15" i="1"/>
  <c r="G7" i="1" s="1"/>
  <c r="F15" i="1"/>
  <c r="H13" i="1"/>
  <c r="G13" i="1"/>
  <c r="F13" i="1"/>
  <c r="H12" i="1"/>
  <c r="G12" i="1"/>
  <c r="F12" i="1"/>
  <c r="H11" i="1"/>
  <c r="G11" i="1"/>
  <c r="F11" i="1"/>
  <c r="H10" i="1"/>
  <c r="H7" i="1" s="1"/>
  <c r="G10" i="1"/>
  <c r="F10" i="1"/>
  <c r="H9" i="1"/>
  <c r="G9" i="1"/>
  <c r="F9" i="1"/>
  <c r="H8" i="1"/>
  <c r="G8" i="1"/>
  <c r="F8" i="1"/>
  <c r="F7" i="1" s="1"/>
  <c r="H5" i="1"/>
  <c r="G5" i="1"/>
  <c r="F5" i="1"/>
  <c r="F42" i="28"/>
  <c r="F30" i="28"/>
  <c r="H113" i="2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F45" i="1" s="1"/>
  <c r="H59" i="1"/>
  <c r="G59" i="1"/>
  <c r="F59" i="1"/>
  <c r="F47" i="1"/>
  <c r="H41" i="5"/>
  <c r="F41" i="5"/>
  <c r="H41" i="9"/>
  <c r="F41" i="11"/>
  <c r="G41" i="16"/>
  <c r="F41" i="23"/>
  <c r="H41" i="25"/>
  <c r="F41" i="27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G41" i="21" s="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1"/>
  <c r="G39" i="1"/>
  <c r="H32" i="2"/>
  <c r="H41" i="2" s="1"/>
  <c r="G32" i="2"/>
  <c r="F32" i="2"/>
  <c r="F41" i="2" s="1"/>
  <c r="H32" i="3"/>
  <c r="H41" i="3" s="1"/>
  <c r="G32" i="3"/>
  <c r="F32" i="3"/>
  <c r="F41" i="3" s="1"/>
  <c r="H32" i="4"/>
  <c r="G32" i="4"/>
  <c r="G41" i="4" s="1"/>
  <c r="F32" i="4"/>
  <c r="F41" i="4" s="1"/>
  <c r="H32" i="5"/>
  <c r="G32" i="5"/>
  <c r="G41" i="5" s="1"/>
  <c r="F32" i="5"/>
  <c r="H32" i="6"/>
  <c r="G32" i="6"/>
  <c r="G41" i="6" s="1"/>
  <c r="F32" i="6"/>
  <c r="H32" i="7"/>
  <c r="H41" i="7" s="1"/>
  <c r="G32" i="7"/>
  <c r="G41" i="7" s="1"/>
  <c r="F32" i="7"/>
  <c r="H32" i="8"/>
  <c r="G32" i="8"/>
  <c r="G41" i="8" s="1"/>
  <c r="F32" i="8"/>
  <c r="H32" i="9"/>
  <c r="G32" i="9"/>
  <c r="F32" i="9"/>
  <c r="F41" i="9" s="1"/>
  <c r="H32" i="10"/>
  <c r="H41" i="10" s="1"/>
  <c r="G32" i="10"/>
  <c r="F32" i="10"/>
  <c r="H32" i="11"/>
  <c r="H41" i="11" s="1"/>
  <c r="G32" i="11"/>
  <c r="F32" i="11"/>
  <c r="H32" i="12"/>
  <c r="G32" i="12"/>
  <c r="G41" i="12" s="1"/>
  <c r="G42" i="12" s="1"/>
  <c r="F32" i="12"/>
  <c r="F41" i="12" s="1"/>
  <c r="H32" i="13"/>
  <c r="H41" i="13" s="1"/>
  <c r="H42" i="13" s="1"/>
  <c r="G32" i="13"/>
  <c r="F32" i="13"/>
  <c r="F41" i="13" s="1"/>
  <c r="H32" i="14"/>
  <c r="G32" i="14"/>
  <c r="G41" i="14" s="1"/>
  <c r="F32" i="14"/>
  <c r="H32" i="15"/>
  <c r="H41" i="15" s="1"/>
  <c r="G32" i="15"/>
  <c r="G41" i="15" s="1"/>
  <c r="F32" i="15"/>
  <c r="H32" i="16"/>
  <c r="H41" i="16" s="1"/>
  <c r="G32" i="16"/>
  <c r="F32" i="16"/>
  <c r="F41" i="16" s="1"/>
  <c r="H32" i="17"/>
  <c r="H41" i="17" s="1"/>
  <c r="G32" i="17"/>
  <c r="F32" i="17"/>
  <c r="F41" i="17" s="1"/>
  <c r="H32" i="18"/>
  <c r="H41" i="18" s="1"/>
  <c r="G32" i="18"/>
  <c r="G41" i="18" s="1"/>
  <c r="F32" i="18"/>
  <c r="F41" i="18" s="1"/>
  <c r="H32" i="19"/>
  <c r="G32" i="19"/>
  <c r="F32" i="19"/>
  <c r="F41" i="19" s="1"/>
  <c r="H32" i="20"/>
  <c r="G32" i="20"/>
  <c r="G41" i="20" s="1"/>
  <c r="G42" i="20" s="1"/>
  <c r="F32" i="20"/>
  <c r="F41" i="20" s="1"/>
  <c r="H32" i="21"/>
  <c r="G32" i="21"/>
  <c r="F32" i="21"/>
  <c r="F41" i="21" s="1"/>
  <c r="H32" i="22"/>
  <c r="G32" i="22"/>
  <c r="G41" i="22" s="1"/>
  <c r="F32" i="22"/>
  <c r="H32" i="23"/>
  <c r="H41" i="23" s="1"/>
  <c r="G32" i="23"/>
  <c r="G41" i="23" s="1"/>
  <c r="F32" i="23"/>
  <c r="H32" i="24"/>
  <c r="H41" i="24" s="1"/>
  <c r="G32" i="24"/>
  <c r="G41" i="24" s="1"/>
  <c r="F32" i="24"/>
  <c r="H32" i="25"/>
  <c r="G32" i="25"/>
  <c r="F32" i="25"/>
  <c r="F41" i="25" s="1"/>
  <c r="H32" i="26"/>
  <c r="H41" i="26" s="1"/>
  <c r="G32" i="26"/>
  <c r="G41" i="26" s="1"/>
  <c r="F32" i="26"/>
  <c r="H32" i="27"/>
  <c r="H41" i="27" s="1"/>
  <c r="G32" i="27"/>
  <c r="F32" i="27"/>
  <c r="H32" i="28"/>
  <c r="G32" i="28"/>
  <c r="G41" i="28" s="1"/>
  <c r="F32" i="28"/>
  <c r="F41" i="28" s="1"/>
  <c r="F32" i="1"/>
  <c r="H30" i="4"/>
  <c r="F30" i="14"/>
  <c r="F30" i="17"/>
  <c r="G30" i="28"/>
  <c r="H20" i="2"/>
  <c r="G20" i="2"/>
  <c r="F20" i="2"/>
  <c r="H20" i="3"/>
  <c r="G20" i="3"/>
  <c r="F20" i="3"/>
  <c r="F30" i="3" s="1"/>
  <c r="F42" i="3" s="1"/>
  <c r="H20" i="4"/>
  <c r="G20" i="4"/>
  <c r="F20" i="4"/>
  <c r="H20" i="5"/>
  <c r="G20" i="5"/>
  <c r="F20" i="5"/>
  <c r="H20" i="6"/>
  <c r="G20" i="6"/>
  <c r="G30" i="6" s="1"/>
  <c r="F20" i="6"/>
  <c r="H20" i="7"/>
  <c r="G20" i="7"/>
  <c r="F20" i="7"/>
  <c r="H20" i="8"/>
  <c r="G20" i="8"/>
  <c r="F20" i="8"/>
  <c r="H20" i="9"/>
  <c r="H30" i="9" s="1"/>
  <c r="G20" i="9"/>
  <c r="F20" i="9"/>
  <c r="H20" i="10"/>
  <c r="G20" i="10"/>
  <c r="F20" i="10"/>
  <c r="H20" i="11"/>
  <c r="G20" i="11"/>
  <c r="F20" i="11"/>
  <c r="F30" i="11" s="1"/>
  <c r="F42" i="11" s="1"/>
  <c r="H20" i="12"/>
  <c r="G20" i="12"/>
  <c r="F20" i="12"/>
  <c r="H20" i="13"/>
  <c r="G20" i="13"/>
  <c r="F20" i="13"/>
  <c r="H20" i="14"/>
  <c r="G20" i="14"/>
  <c r="G30" i="14" s="1"/>
  <c r="F20" i="14"/>
  <c r="H20" i="15"/>
  <c r="G20" i="15"/>
  <c r="F20" i="15"/>
  <c r="H20" i="16"/>
  <c r="G20" i="16"/>
  <c r="F20" i="16"/>
  <c r="H20" i="17"/>
  <c r="H30" i="17" s="1"/>
  <c r="G20" i="17"/>
  <c r="F20" i="17"/>
  <c r="H20" i="18"/>
  <c r="G20" i="18"/>
  <c r="F20" i="18"/>
  <c r="H20" i="19"/>
  <c r="G20" i="19"/>
  <c r="F20" i="19"/>
  <c r="F30" i="19" s="1"/>
  <c r="F42" i="19" s="1"/>
  <c r="H20" i="20"/>
  <c r="G20" i="20"/>
  <c r="F20" i="20"/>
  <c r="H20" i="21"/>
  <c r="G20" i="21"/>
  <c r="F20" i="21"/>
  <c r="H20" i="22"/>
  <c r="G20" i="22"/>
  <c r="G30" i="22" s="1"/>
  <c r="F20" i="22"/>
  <c r="H20" i="23"/>
  <c r="G20" i="23"/>
  <c r="F20" i="23"/>
  <c r="H20" i="24"/>
  <c r="G20" i="24"/>
  <c r="F20" i="24"/>
  <c r="H20" i="25"/>
  <c r="H30" i="25" s="1"/>
  <c r="G20" i="25"/>
  <c r="F20" i="25"/>
  <c r="H20" i="26"/>
  <c r="G20" i="26"/>
  <c r="F20" i="26"/>
  <c r="H20" i="27"/>
  <c r="G20" i="27"/>
  <c r="F20" i="27"/>
  <c r="F30" i="27" s="1"/>
  <c r="F42" i="27" s="1"/>
  <c r="H20" i="28"/>
  <c r="G20" i="28"/>
  <c r="F20" i="28"/>
  <c r="F20" i="1"/>
  <c r="H7" i="2"/>
  <c r="G7" i="2"/>
  <c r="G30" i="2" s="1"/>
  <c r="F7" i="2"/>
  <c r="F30" i="2" s="1"/>
  <c r="H7" i="3"/>
  <c r="H30" i="3" s="1"/>
  <c r="G7" i="3"/>
  <c r="G30" i="3" s="1"/>
  <c r="F7" i="3"/>
  <c r="H7" i="4"/>
  <c r="G7" i="4"/>
  <c r="G30" i="4" s="1"/>
  <c r="F7" i="4"/>
  <c r="H7" i="5"/>
  <c r="H30" i="5" s="1"/>
  <c r="G7" i="5"/>
  <c r="G30" i="5" s="1"/>
  <c r="F7" i="5"/>
  <c r="F30" i="5" s="1"/>
  <c r="H7" i="6"/>
  <c r="H30" i="6" s="1"/>
  <c r="G7" i="6"/>
  <c r="F7" i="6"/>
  <c r="F30" i="6" s="1"/>
  <c r="H7" i="7"/>
  <c r="H30" i="7" s="1"/>
  <c r="G7" i="7"/>
  <c r="F7" i="7"/>
  <c r="F30" i="7" s="1"/>
  <c r="H7" i="8"/>
  <c r="H30" i="8" s="1"/>
  <c r="G7" i="8"/>
  <c r="G30" i="8" s="1"/>
  <c r="F7" i="8"/>
  <c r="F30" i="8" s="1"/>
  <c r="H7" i="9"/>
  <c r="G7" i="9"/>
  <c r="G30" i="9" s="1"/>
  <c r="F7" i="9"/>
  <c r="F30" i="9" s="1"/>
  <c r="H7" i="10"/>
  <c r="G7" i="10"/>
  <c r="G30" i="10" s="1"/>
  <c r="F7" i="10"/>
  <c r="F30" i="10" s="1"/>
  <c r="H7" i="11"/>
  <c r="H30" i="11" s="1"/>
  <c r="G7" i="11"/>
  <c r="G30" i="11" s="1"/>
  <c r="F7" i="11"/>
  <c r="H7" i="12"/>
  <c r="H30" i="12" s="1"/>
  <c r="G7" i="12"/>
  <c r="G30" i="12" s="1"/>
  <c r="F7" i="12"/>
  <c r="H7" i="13"/>
  <c r="H30" i="13" s="1"/>
  <c r="G7" i="13"/>
  <c r="G30" i="13" s="1"/>
  <c r="F7" i="13"/>
  <c r="F30" i="13" s="1"/>
  <c r="H7" i="14"/>
  <c r="H30" i="14" s="1"/>
  <c r="G7" i="14"/>
  <c r="F7" i="14"/>
  <c r="H7" i="15"/>
  <c r="H30" i="15" s="1"/>
  <c r="G7" i="15"/>
  <c r="F7" i="15"/>
  <c r="F30" i="15" s="1"/>
  <c r="H7" i="16"/>
  <c r="H30" i="16" s="1"/>
  <c r="G7" i="16"/>
  <c r="G30" i="16" s="1"/>
  <c r="F7" i="16"/>
  <c r="F30" i="16" s="1"/>
  <c r="H7" i="17"/>
  <c r="G7" i="17"/>
  <c r="G30" i="17" s="1"/>
  <c r="F7" i="17"/>
  <c r="H7" i="18"/>
  <c r="G7" i="18"/>
  <c r="G30" i="18" s="1"/>
  <c r="F7" i="18"/>
  <c r="F30" i="18" s="1"/>
  <c r="H7" i="19"/>
  <c r="H30" i="19" s="1"/>
  <c r="G7" i="19"/>
  <c r="G30" i="19" s="1"/>
  <c r="F7" i="19"/>
  <c r="H7" i="20"/>
  <c r="H30" i="20" s="1"/>
  <c r="G7" i="20"/>
  <c r="G30" i="20" s="1"/>
  <c r="F7" i="20"/>
  <c r="H7" i="21"/>
  <c r="H30" i="21" s="1"/>
  <c r="G7" i="21"/>
  <c r="G30" i="21" s="1"/>
  <c r="F7" i="21"/>
  <c r="F30" i="21" s="1"/>
  <c r="H7" i="22"/>
  <c r="H30" i="22" s="1"/>
  <c r="G7" i="22"/>
  <c r="F7" i="22"/>
  <c r="F30" i="22" s="1"/>
  <c r="H7" i="23"/>
  <c r="H30" i="23" s="1"/>
  <c r="G7" i="23"/>
  <c r="F7" i="23"/>
  <c r="F30" i="23" s="1"/>
  <c r="F42" i="23" s="1"/>
  <c r="H7" i="24"/>
  <c r="H30" i="24" s="1"/>
  <c r="G7" i="24"/>
  <c r="G30" i="24" s="1"/>
  <c r="F7" i="24"/>
  <c r="F30" i="24" s="1"/>
  <c r="H7" i="25"/>
  <c r="G7" i="25"/>
  <c r="G30" i="25" s="1"/>
  <c r="F7" i="25"/>
  <c r="F30" i="25" s="1"/>
  <c r="H7" i="26"/>
  <c r="G7" i="26"/>
  <c r="G30" i="26" s="1"/>
  <c r="F7" i="26"/>
  <c r="F30" i="26" s="1"/>
  <c r="H7" i="27"/>
  <c r="H30" i="27" s="1"/>
  <c r="G7" i="27"/>
  <c r="G30" i="27" s="1"/>
  <c r="F7" i="27"/>
  <c r="H7" i="28"/>
  <c r="H30" i="28" s="1"/>
  <c r="G7" i="28"/>
  <c r="F7" i="28"/>
  <c r="G45" i="16" l="1"/>
  <c r="G118" i="16" s="1"/>
  <c r="G41" i="1"/>
  <c r="H41" i="1"/>
  <c r="H30" i="1"/>
  <c r="H42" i="1" s="1"/>
  <c r="F30" i="1"/>
  <c r="H45" i="11"/>
  <c r="H118" i="11" s="1"/>
  <c r="H45" i="13"/>
  <c r="H118" i="13" s="1"/>
  <c r="F41" i="26"/>
  <c r="F42" i="26" s="1"/>
  <c r="G41" i="13"/>
  <c r="F41" i="10"/>
  <c r="F42" i="10" s="1"/>
  <c r="H41" i="8"/>
  <c r="F118" i="1"/>
  <c r="G45" i="4"/>
  <c r="G118" i="4" s="1"/>
  <c r="G42" i="26"/>
  <c r="G42" i="18"/>
  <c r="H41" i="19"/>
  <c r="G45" i="8"/>
  <c r="G118" i="8" s="1"/>
  <c r="G45" i="5"/>
  <c r="G118" i="5" s="1"/>
  <c r="G42" i="28"/>
  <c r="F42" i="25"/>
  <c r="F42" i="17"/>
  <c r="H42" i="15"/>
  <c r="F42" i="9"/>
  <c r="G42" i="4"/>
  <c r="F45" i="20"/>
  <c r="F118" i="20" s="1"/>
  <c r="H45" i="20"/>
  <c r="H118" i="20" s="1"/>
  <c r="G45" i="20"/>
  <c r="G118" i="20" s="1"/>
  <c r="G45" i="15"/>
  <c r="G118" i="15" s="1"/>
  <c r="H42" i="5"/>
  <c r="F45" i="23"/>
  <c r="F118" i="23" s="1"/>
  <c r="H45" i="22"/>
  <c r="H118" i="22" s="1"/>
  <c r="F45" i="21"/>
  <c r="F118" i="21" s="1"/>
  <c r="H42" i="19"/>
  <c r="F41" i="8"/>
  <c r="H41" i="6"/>
  <c r="F41" i="22"/>
  <c r="F42" i="22" s="1"/>
  <c r="H41" i="20"/>
  <c r="H42" i="20" s="1"/>
  <c r="F41" i="14"/>
  <c r="G41" i="9"/>
  <c r="G42" i="9" s="1"/>
  <c r="H41" i="4"/>
  <c r="H42" i="3"/>
  <c r="G41" i="27"/>
  <c r="F41" i="24"/>
  <c r="F42" i="24" s="1"/>
  <c r="H41" i="22"/>
  <c r="H42" i="22" s="1"/>
  <c r="G41" i="19"/>
  <c r="G42" i="19" s="1"/>
  <c r="H41" i="14"/>
  <c r="H42" i="14" s="1"/>
  <c r="G41" i="11"/>
  <c r="G42" i="11" s="1"/>
  <c r="G41" i="3"/>
  <c r="G42" i="27"/>
  <c r="F42" i="16"/>
  <c r="F42" i="8"/>
  <c r="H42" i="6"/>
  <c r="G42" i="3"/>
  <c r="G42" i="24"/>
  <c r="F42" i="21"/>
  <c r="F42" i="13"/>
  <c r="G42" i="8"/>
  <c r="G45" i="24"/>
  <c r="G118" i="24" s="1"/>
  <c r="G45" i="18"/>
  <c r="G118" i="18" s="1"/>
  <c r="H45" i="12"/>
  <c r="H118" i="12" s="1"/>
  <c r="H45" i="8"/>
  <c r="H118" i="8" s="1"/>
  <c r="G45" i="11"/>
  <c r="G118" i="11" s="1"/>
  <c r="F45" i="7"/>
  <c r="F118" i="7" s="1"/>
  <c r="G45" i="1"/>
  <c r="G118" i="1" s="1"/>
  <c r="F45" i="27"/>
  <c r="F118" i="27" s="1"/>
  <c r="H45" i="18"/>
  <c r="H118" i="18" s="1"/>
  <c r="F45" i="15"/>
  <c r="F118" i="15" s="1"/>
  <c r="F45" i="28"/>
  <c r="F118" i="28" s="1"/>
  <c r="H45" i="28"/>
  <c r="H118" i="28" s="1"/>
  <c r="G45" i="28"/>
  <c r="G118" i="28" s="1"/>
  <c r="G45" i="19"/>
  <c r="G118" i="19" s="1"/>
  <c r="F45" i="19"/>
  <c r="F118" i="19" s="1"/>
  <c r="G45" i="17"/>
  <c r="G118" i="17" s="1"/>
  <c r="H45" i="6"/>
  <c r="H118" i="6" s="1"/>
  <c r="F45" i="3"/>
  <c r="F118" i="3" s="1"/>
  <c r="G45" i="2"/>
  <c r="G118" i="2" s="1"/>
  <c r="F45" i="25"/>
  <c r="F118" i="25" s="1"/>
  <c r="G45" i="7"/>
  <c r="G118" i="7" s="1"/>
  <c r="H45" i="24"/>
  <c r="H118" i="24" s="1"/>
  <c r="H45" i="14"/>
  <c r="H118" i="14" s="1"/>
  <c r="F45" i="4"/>
  <c r="F118" i="4" s="1"/>
  <c r="G45" i="26"/>
  <c r="G118" i="26" s="1"/>
  <c r="F45" i="13"/>
  <c r="F118" i="13" s="1"/>
  <c r="F45" i="9"/>
  <c r="F118" i="9" s="1"/>
  <c r="H45" i="2"/>
  <c r="H118" i="2" s="1"/>
  <c r="G45" i="12"/>
  <c r="G118" i="12" s="1"/>
  <c r="G45" i="27"/>
  <c r="G118" i="27" s="1"/>
  <c r="F45" i="11"/>
  <c r="F118" i="11" s="1"/>
  <c r="H45" i="4"/>
  <c r="H118" i="4" s="1"/>
  <c r="F45" i="2"/>
  <c r="F118" i="2" s="1"/>
  <c r="H45" i="26"/>
  <c r="H118" i="26" s="1"/>
  <c r="H45" i="23"/>
  <c r="H118" i="23" s="1"/>
  <c r="G45" i="23"/>
  <c r="G118" i="23" s="1"/>
  <c r="H45" i="16"/>
  <c r="H118" i="16" s="1"/>
  <c r="H42" i="9"/>
  <c r="H42" i="24"/>
  <c r="H45" i="27"/>
  <c r="H118" i="27" s="1"/>
  <c r="F42" i="14"/>
  <c r="H42" i="4"/>
  <c r="G42" i="16"/>
  <c r="H42" i="11"/>
  <c r="G42" i="5"/>
  <c r="H42" i="27"/>
  <c r="F42" i="5"/>
  <c r="G45" i="14"/>
  <c r="G118" i="14" s="1"/>
  <c r="F45" i="12"/>
  <c r="F118" i="12" s="1"/>
  <c r="H45" i="5"/>
  <c r="H118" i="5" s="1"/>
  <c r="F45" i="16"/>
  <c r="F118" i="16" s="1"/>
  <c r="G45" i="9"/>
  <c r="G118" i="9" s="1"/>
  <c r="F42" i="18"/>
  <c r="F45" i="10"/>
  <c r="F118" i="10" s="1"/>
  <c r="G41" i="17"/>
  <c r="G42" i="17" s="1"/>
  <c r="G45" i="25"/>
  <c r="G118" i="25" s="1"/>
  <c r="F45" i="22"/>
  <c r="F118" i="22" s="1"/>
  <c r="H45" i="17"/>
  <c r="H118" i="17" s="1"/>
  <c r="G45" i="10"/>
  <c r="G118" i="10" s="1"/>
  <c r="H42" i="16"/>
  <c r="G42" i="22"/>
  <c r="H45" i="1"/>
  <c r="H118" i="1" s="1"/>
  <c r="H45" i="3"/>
  <c r="H118" i="3" s="1"/>
  <c r="H41" i="28"/>
  <c r="H42" i="28" s="1"/>
  <c r="G41" i="25"/>
  <c r="G42" i="25" s="1"/>
  <c r="H41" i="12"/>
  <c r="H42" i="12" s="1"/>
  <c r="F41" i="6"/>
  <c r="F42" i="6" s="1"/>
  <c r="H42" i="17"/>
  <c r="G42" i="14"/>
  <c r="H42" i="25"/>
  <c r="G42" i="21"/>
  <c r="G42" i="6"/>
  <c r="F42" i="2"/>
  <c r="H45" i="25"/>
  <c r="H118" i="25" s="1"/>
  <c r="G45" i="22"/>
  <c r="G118" i="22" s="1"/>
  <c r="F45" i="14"/>
  <c r="F118" i="14" s="1"/>
  <c r="H45" i="10"/>
  <c r="H118" i="10" s="1"/>
  <c r="F45" i="8"/>
  <c r="F118" i="8" s="1"/>
  <c r="H45" i="7"/>
  <c r="H118" i="7" s="1"/>
  <c r="F45" i="5"/>
  <c r="F118" i="5" s="1"/>
  <c r="G42" i="13"/>
  <c r="F45" i="26"/>
  <c r="F118" i="26" s="1"/>
  <c r="G45" i="21"/>
  <c r="G118" i="21" s="1"/>
  <c r="F45" i="18"/>
  <c r="F118" i="18" s="1"/>
  <c r="H42" i="23"/>
  <c r="H42" i="7"/>
  <c r="F41" i="1"/>
  <c r="H41" i="21"/>
  <c r="H42" i="21" s="1"/>
  <c r="F41" i="15"/>
  <c r="F42" i="15" s="1"/>
  <c r="G41" i="10"/>
  <c r="G42" i="10" s="1"/>
  <c r="F41" i="7"/>
  <c r="F42" i="7" s="1"/>
  <c r="G41" i="2"/>
  <c r="G42" i="2" s="1"/>
  <c r="H45" i="21"/>
  <c r="H118" i="21" s="1"/>
  <c r="H45" i="15"/>
  <c r="H118" i="15" s="1"/>
  <c r="H45" i="9"/>
  <c r="H118" i="9" s="1"/>
  <c r="F45" i="6"/>
  <c r="F118" i="6" s="1"/>
  <c r="H42" i="8"/>
  <c r="G30" i="1"/>
  <c r="G42" i="1" s="1"/>
  <c r="H30" i="26"/>
  <c r="H42" i="26" s="1"/>
  <c r="G30" i="23"/>
  <c r="G42" i="23" s="1"/>
  <c r="F30" i="20"/>
  <c r="F42" i="20" s="1"/>
  <c r="H30" i="18"/>
  <c r="H42" i="18" s="1"/>
  <c r="G30" i="15"/>
  <c r="G42" i="15" s="1"/>
  <c r="F30" i="12"/>
  <c r="F42" i="12" s="1"/>
  <c r="H30" i="10"/>
  <c r="H42" i="10" s="1"/>
  <c r="G30" i="7"/>
  <c r="G42" i="7" s="1"/>
  <c r="F30" i="4"/>
  <c r="F42" i="4" s="1"/>
  <c r="H30" i="2"/>
  <c r="H42" i="2" s="1"/>
  <c r="F45" i="24"/>
  <c r="F118" i="24" s="1"/>
  <c r="H45" i="19"/>
  <c r="H118" i="19" s="1"/>
  <c r="F45" i="17"/>
  <c r="F118" i="17" s="1"/>
  <c r="G45" i="13"/>
  <c r="G118" i="13" s="1"/>
  <c r="G45" i="6"/>
  <c r="G118" i="6" s="1"/>
  <c r="G45" i="3"/>
  <c r="G118" i="3" s="1"/>
  <c r="F42" i="1" l="1"/>
</calcChain>
</file>

<file path=xl/sharedStrings.xml><?xml version="1.0" encoding="utf-8"?>
<sst xmlns="http://schemas.openxmlformats.org/spreadsheetml/2006/main" count="1774" uniqueCount="96">
  <si>
    <t>LOCAL GOVERNMENT MTEF ALLOCATIONS: 2024/25 - 2026/27</t>
  </si>
  <si>
    <t/>
  </si>
  <si>
    <t xml:space="preserve">
Summary</t>
  </si>
  <si>
    <t>2024/25
 R thousands</t>
  </si>
  <si>
    <t>2025/26
 R thousands</t>
  </si>
  <si>
    <t>2026/27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</si>
  <si>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</si>
  <si>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</si>
  <si>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</si>
  <si>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</si>
  <si>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</si>
  <si>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</si>
  <si>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</si>
  <si>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</si>
  <si>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</si>
  <si>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</si>
  <si>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</si>
  <si>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</si>
  <si>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</si>
  <si>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</si>
  <si>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</si>
  <si>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</si>
  <si>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</si>
  <si>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</si>
  <si>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</si>
  <si>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</si>
  <si>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</si>
  <si>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</si>
  <si>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</si>
  <si>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</si>
  <si>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</si>
  <si>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</si>
  <si>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</si>
  <si>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</si>
  <si>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</si>
  <si>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</si>
  <si>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</si>
  <si>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</si>
  <si>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</si>
  <si>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Sub total indirect transfers</t>
  </si>
  <si>
    <t>Total</t>
  </si>
  <si>
    <t xml:space="preserve">
C DC16   Xhariep</t>
  </si>
  <si>
    <t xml:space="preserve">
C DC18   Lejweleputswa</t>
  </si>
  <si>
    <t xml:space="preserve">
C DC19   Thabo Mofutsanyana</t>
  </si>
  <si>
    <t xml:space="preserve">
C DC20   Fezile Dabi</t>
  </si>
  <si>
    <t xml:space="preserve">
C DC37   Bojanala Platinum</t>
  </si>
  <si>
    <t xml:space="preserve">
C DC38   Ngaka Modiri Molema</t>
  </si>
  <si>
    <t xml:space="preserve"> </t>
  </si>
  <si>
    <t xml:space="preserve">  Breakdown of Equitable Share for district municipalities authorised for services</t>
  </si>
  <si>
    <t xml:space="preserve">       Water</t>
  </si>
  <si>
    <t>NW381  : Ratlou</t>
  </si>
  <si>
    <t>NW382  : Tswaing</t>
  </si>
  <si>
    <t>NW383  : Mafikeng</t>
  </si>
  <si>
    <t>NW384  : Ditsobotla</t>
  </si>
  <si>
    <t>NW385  : Ramotshere Moiloa</t>
  </si>
  <si>
    <t xml:space="preserve">       Sanitation</t>
  </si>
  <si>
    <t xml:space="preserve">  Breakdown of MIG allocations for district municipalities authorised for services</t>
  </si>
  <si>
    <t xml:space="preserve">  Breakdown of WSIG (6b) allocations for district municipalities authorised for services</t>
  </si>
  <si>
    <t xml:space="preserve">
C DC39   Dr Ruth Segomotsi Mompati</t>
  </si>
  <si>
    <t>NW392  : Naledi (NW)</t>
  </si>
  <si>
    <t>NW393  : Mamusa</t>
  </si>
  <si>
    <t>NW394  : Greater Taung</t>
  </si>
  <si>
    <t>NW396  : Lekwa-Teemane</t>
  </si>
  <si>
    <t>NW397  : Kagisano-Molopo</t>
  </si>
  <si>
    <t xml:space="preserve">  Breakdown of WSIG allocations for district municipalities authorised for services</t>
  </si>
  <si>
    <t xml:space="preserve">
C DC40   Dr Kenneth Kaunda</t>
  </si>
  <si>
    <t xml:space="preserve">
B FS161  Letsemeng</t>
  </si>
  <si>
    <t xml:space="preserve">
B FS162  Kopanong</t>
  </si>
  <si>
    <t xml:space="preserve">
B FS163  Mohokare</t>
  </si>
  <si>
    <t xml:space="preserve">
B FS181  Masilonyana</t>
  </si>
  <si>
    <t xml:space="preserve">
B FS182  Tokologo</t>
  </si>
  <si>
    <t xml:space="preserve">
B FS183  Tswelopele</t>
  </si>
  <si>
    <t xml:space="preserve">
B FS184  Matjhabeng</t>
  </si>
  <si>
    <t xml:space="preserve">
B FS185  Nala</t>
  </si>
  <si>
    <t xml:space="preserve">
B FS191  Setsoto</t>
  </si>
  <si>
    <t xml:space="preserve">
B FS192  Dihlabeng</t>
  </si>
  <si>
    <t xml:space="preserve">
B FS193  Nketoana</t>
  </si>
  <si>
    <t xml:space="preserve">
B FS194  Maluti-a-Phofung</t>
  </si>
  <si>
    <t xml:space="preserve">
B FS195  Phumelela</t>
  </si>
  <si>
    <t xml:space="preserve">
B FS196  Mantsopa</t>
  </si>
  <si>
    <t xml:space="preserve">
B FS201  Moqhaka</t>
  </si>
  <si>
    <t xml:space="preserve">
B FS203  Ngwathe</t>
  </si>
  <si>
    <t xml:space="preserve">
B FS204  Metsimaholo</t>
  </si>
  <si>
    <t xml:space="preserve">
B FS205  Mafube</t>
  </si>
  <si>
    <t xml:space="preserve">
A MAN    Mangaung</t>
  </si>
  <si>
    <t>Transfers from Provincial Departments</t>
  </si>
  <si>
    <t>Municipal Allocations from Provincial Departments</t>
  </si>
  <si>
    <t>of which</t>
  </si>
  <si>
    <t>Total: Transfers from Provincial Departments</t>
  </si>
  <si>
    <t xml:space="preserve">Cooperative Governance and Traditional Affairs </t>
  </si>
  <si>
    <t xml:space="preserve">Limited Financial Support </t>
  </si>
  <si>
    <t xml:space="preserve">Public Works and Infrastructure </t>
  </si>
  <si>
    <t xml:space="preserve">Property rates and Taxes </t>
  </si>
  <si>
    <t xml:space="preserve">Sports, Arts, Culture and Recreation </t>
  </si>
  <si>
    <t xml:space="preserve">Assistance to Local Municipalities for Library Services </t>
  </si>
  <si>
    <t>Limited Financial Support (Unallocated)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</si>
</sst>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3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wrapText="1"/>
    </xf>
    <xf numFmtId="164" fontId="6" fillId="0" borderId="2" xfId="0" quotePrefix="1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indent="1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165" fontId="11" fillId="0" borderId="4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right" vertical="center"/>
    </xf>
    <xf numFmtId="165" fontId="11" fillId="0" borderId="7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5" fontId="11" fillId="0" borderId="8" xfId="0" applyNumberFormat="1" applyFont="1" applyBorder="1" applyAlignment="1">
      <alignment horizontal="right" vertical="center"/>
    </xf>
    <xf numFmtId="165" fontId="11" fillId="0" borderId="9" xfId="0" applyNumberFormat="1" applyFont="1" applyBorder="1" applyAlignment="1">
      <alignment horizontal="right" vertical="center"/>
    </xf>
    <xf numFmtId="165" fontId="11" fillId="0" borderId="10" xfId="0" applyNumberFormat="1" applyFont="1" applyBorder="1" applyAlignment="1">
      <alignment horizontal="right" vertical="center"/>
    </xf>
    <xf numFmtId="165" fontId="11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6" fillId="0" borderId="3" xfId="0" applyFont="1" applyBorder="1" applyAlignment="1">
      <alignment horizontal="left" vertical="center" indent="1"/>
    </xf>
    <xf numFmtId="165" fontId="6" fillId="0" borderId="3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0" fontId="5" fillId="0" borderId="2" xfId="0" applyFont="1" applyBorder="1" applyAlignment="1">
      <alignment horizontal="left" wrapText="1" indent="1"/>
    </xf>
    <xf numFmtId="0" fontId="7" fillId="0" borderId="0" xfId="0" applyFont="1" applyAlignment="1">
      <alignment wrapText="1"/>
    </xf>
    <xf numFmtId="165" fontId="8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165" fontId="11" fillId="0" borderId="0" xfId="0" applyNumberFormat="1" applyFont="1"/>
    <xf numFmtId="0" fontId="7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165" fontId="0" fillId="0" borderId="0" xfId="0" applyNumberForma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tabSelected="1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f>SUM('DC16:MAN'!F5)</f>
        <v>8168929000</v>
      </c>
      <c r="G5" s="4">
        <f>SUM('DC16:MAN'!G5)</f>
        <v>8554040000</v>
      </c>
      <c r="H5" s="4">
        <f>SUM('DC16:MAN'!H5)</f>
        <v>8918069000</v>
      </c>
    </row>
    <row r="6" spans="5:8" ht="13" x14ac:dyDescent="0.3">
      <c r="E6" s="26" t="s">
        <v>9</v>
      </c>
      <c r="F6" s="4">
        <f>SUM('DC16:MAN'!F6)</f>
        <v>443643000</v>
      </c>
      <c r="G6" s="4">
        <f>SUM('DC16:MAN'!G6)</f>
        <v>0</v>
      </c>
      <c r="H6" s="4">
        <f>SUM('DC16:MAN'!H6)</f>
        <v>0</v>
      </c>
    </row>
    <row r="7" spans="5:8" ht="14" x14ac:dyDescent="0.3">
      <c r="E7" s="24" t="s">
        <v>10</v>
      </c>
      <c r="F7" s="5">
        <f>SUM(F8:F19)</f>
        <v>3677779000</v>
      </c>
      <c r="G7" s="5">
        <f>SUM(G8:G19)</f>
        <v>3847149000</v>
      </c>
      <c r="H7" s="5">
        <f>SUM(H8:H19)</f>
        <v>4264917000</v>
      </c>
    </row>
    <row r="8" spans="5:8" ht="13" x14ac:dyDescent="0.3">
      <c r="E8" s="27" t="s">
        <v>11</v>
      </c>
      <c r="F8" s="12">
        <f>SUM('DC16:MAN'!F8)</f>
        <v>1383379000</v>
      </c>
      <c r="G8" s="12">
        <f>SUM('DC16:MAN'!G8)</f>
        <v>1409043000</v>
      </c>
      <c r="H8" s="12">
        <f>SUM('DC16:MAN'!H8)</f>
        <v>1530133000</v>
      </c>
    </row>
    <row r="9" spans="5:8" ht="13" x14ac:dyDescent="0.3">
      <c r="E9" s="27" t="s">
        <v>12</v>
      </c>
      <c r="F9" s="12">
        <f>SUM('DC16:MAN'!F9)</f>
        <v>530611000</v>
      </c>
      <c r="G9" s="12">
        <f>SUM('DC16:MAN'!G9)</f>
        <v>554277000</v>
      </c>
      <c r="H9" s="12">
        <f>SUM('DC16:MAN'!H9)</f>
        <v>656766000</v>
      </c>
    </row>
    <row r="10" spans="5:8" ht="13" x14ac:dyDescent="0.3">
      <c r="E10" s="27" t="s">
        <v>13</v>
      </c>
      <c r="F10" s="20">
        <f>SUM('DC16:MAN'!F10)</f>
        <v>266686000</v>
      </c>
      <c r="G10" s="20">
        <f>SUM('DC16:MAN'!G10)</f>
        <v>261609000</v>
      </c>
      <c r="H10" s="20">
        <f>SUM('DC16:MAN'!H10)</f>
        <v>203520000</v>
      </c>
    </row>
    <row r="11" spans="5:8" ht="13" x14ac:dyDescent="0.3">
      <c r="E11" s="27" t="s">
        <v>14</v>
      </c>
      <c r="F11" s="12">
        <f>SUM('DC16:MAN'!F11)</f>
        <v>104521000</v>
      </c>
      <c r="G11" s="12">
        <f>SUM('DC16:MAN'!G11)</f>
        <v>105146000</v>
      </c>
      <c r="H11" s="12">
        <f>SUM('DC16:MAN'!H11)</f>
        <v>110040000</v>
      </c>
    </row>
    <row r="12" spans="5:8" ht="13" x14ac:dyDescent="0.3">
      <c r="E12" s="27" t="s">
        <v>15</v>
      </c>
      <c r="F12" s="20">
        <f>SUM('DC16:MAN'!F12)</f>
        <v>42042000</v>
      </c>
      <c r="G12" s="20">
        <f>SUM('DC16:MAN'!G12)</f>
        <v>8000000</v>
      </c>
      <c r="H12" s="20">
        <f>SUM('DC16:MAN'!H12)</f>
        <v>8000000</v>
      </c>
    </row>
    <row r="13" spans="5:8" ht="13" x14ac:dyDescent="0.3">
      <c r="E13" s="27" t="s">
        <v>16</v>
      </c>
      <c r="F13" s="20">
        <f>SUM('DC16:MAN'!F13)</f>
        <v>21134000</v>
      </c>
      <c r="G13" s="20">
        <f>SUM('DC16:MAN'!G13)</f>
        <v>22079000</v>
      </c>
      <c r="H13" s="20">
        <f>SUM('DC16:MAN'!H13)</f>
        <v>23092000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>
        <f>SUM('DC16:MAN'!F15)</f>
        <v>621445000</v>
      </c>
      <c r="G15" s="12">
        <f>SUM('DC16:MAN'!G15)</f>
        <v>698700000</v>
      </c>
      <c r="H15" s="12">
        <f>SUM('DC16:MAN'!H15)</f>
        <v>887198000</v>
      </c>
    </row>
    <row r="16" spans="5:8" ht="13" x14ac:dyDescent="0.3">
      <c r="E16" s="27" t="s">
        <v>19</v>
      </c>
      <c r="F16" s="12">
        <f>SUM('DC16:MAN'!F16)</f>
        <v>405959000</v>
      </c>
      <c r="G16" s="12">
        <f>SUM('DC16:MAN'!G16)</f>
        <v>472764000</v>
      </c>
      <c r="H16" s="12">
        <f>SUM('DC16:MAN'!H16)</f>
        <v>516182000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>
        <f>SUM('DC16:MAN'!F19)</f>
        <v>302002000</v>
      </c>
      <c r="G19" s="12">
        <f>SUM('DC16:MAN'!G19)</f>
        <v>315531000</v>
      </c>
      <c r="H19" s="12">
        <f>SUM('DC16:MAN'!H19)</f>
        <v>329986000</v>
      </c>
    </row>
    <row r="20" spans="5:8" ht="14" x14ac:dyDescent="0.3">
      <c r="E20" s="24" t="s">
        <v>23</v>
      </c>
      <c r="F20" s="4">
        <f>SUM(F21:F29)</f>
        <v>143675000</v>
      </c>
      <c r="G20" s="4">
        <f>SUM(G21:G29)</f>
        <v>105500000</v>
      </c>
      <c r="H20" s="4">
        <f>SUM(H21:H29)</f>
        <v>110000000</v>
      </c>
    </row>
    <row r="21" spans="5:8" ht="13" x14ac:dyDescent="0.3">
      <c r="E21" s="27" t="s">
        <v>24</v>
      </c>
      <c r="F21" s="20">
        <f>SUM('DC16:MAN'!F21)</f>
        <v>67200000</v>
      </c>
      <c r="G21" s="20">
        <f>SUM('DC16:MAN'!G21)</f>
        <v>67500000</v>
      </c>
      <c r="H21" s="20">
        <f>SUM('DC16:MAN'!H21)</f>
        <v>70000000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f>SUM('DC16:MAN'!F23)</f>
        <v>39975000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f>SUM('DC16:MAN'!F26)</f>
        <v>26500000</v>
      </c>
      <c r="G26" s="12">
        <f>SUM('DC16:MAN'!G26)</f>
        <v>25000000</v>
      </c>
      <c r="H26" s="12">
        <f>SUM('DC16:MAN'!H26)</f>
        <v>28000000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>
        <f>SUM('DC16:MAN'!F28)</f>
        <v>10000000</v>
      </c>
      <c r="G28" s="20">
        <f>SUM('DC16:MAN'!G28)</f>
        <v>13000000</v>
      </c>
      <c r="H28" s="20">
        <f>SUM('DC16:MAN'!H28)</f>
        <v>12000000</v>
      </c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12434026000</v>
      </c>
      <c r="G30" s="19">
        <f>+G5+G6+G7+G20</f>
        <v>12506689000</v>
      </c>
      <c r="H30" s="19">
        <f>+H5+H6+H7+H20</f>
        <v>13292986000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928556000</v>
      </c>
      <c r="G32" s="4">
        <f>SUM(G33:G38)</f>
        <v>983481000</v>
      </c>
      <c r="H32" s="4">
        <f>SUM(H33:H38)</f>
        <v>972749000</v>
      </c>
    </row>
    <row r="33" spans="5:8" ht="13" x14ac:dyDescent="0.3">
      <c r="E33" s="27" t="s">
        <v>18</v>
      </c>
      <c r="F33" s="12">
        <f>SUM('DC16:MAN'!F33)</f>
        <v>704208000</v>
      </c>
      <c r="G33" s="12">
        <f>SUM('DC16:MAN'!G33)</f>
        <v>750371000</v>
      </c>
      <c r="H33" s="12">
        <f>SUM('DC16:MAN'!H33)</f>
        <v>751438000</v>
      </c>
    </row>
    <row r="34" spans="5:8" ht="13" x14ac:dyDescent="0.3">
      <c r="E34" s="27" t="s">
        <v>36</v>
      </c>
      <c r="F34" s="12">
        <f>SUM('DC16:MAN'!F34)</f>
        <v>69660000</v>
      </c>
      <c r="G34" s="12">
        <f>SUM('DC16:MAN'!G34)</f>
        <v>57032000</v>
      </c>
      <c r="H34" s="12">
        <f>SUM('DC16:MAN'!H34)</f>
        <v>46133000</v>
      </c>
    </row>
    <row r="35" spans="5:8" ht="13" x14ac:dyDescent="0.3">
      <c r="E35" s="27" t="s">
        <v>37</v>
      </c>
      <c r="F35" s="12">
        <f>SUM('DC16:MAN'!F35)</f>
        <v>4500000</v>
      </c>
      <c r="G35" s="12">
        <f>SUM('DC16:MAN'!G35)</f>
        <v>1700000</v>
      </c>
      <c r="H35" s="12">
        <f>SUM('DC16:MAN'!H35)</f>
        <v>800000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f>SUM('DC16:MAN'!F37)</f>
        <v>150188000</v>
      </c>
      <c r="G37" s="12">
        <f>SUM('DC16:MAN'!G37)</f>
        <v>174378000</v>
      </c>
      <c r="H37" s="12">
        <f>SUM('DC16:MAN'!H37)</f>
        <v>174378000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27459000</v>
      </c>
      <c r="G39" s="4">
        <f>SUM(G40:G40)</f>
        <v>26901000</v>
      </c>
      <c r="H39" s="4">
        <f>SUM(H40:H40)</f>
        <v>21654000</v>
      </c>
    </row>
    <row r="40" spans="5:8" ht="13" x14ac:dyDescent="0.3">
      <c r="E40" s="27" t="s">
        <v>25</v>
      </c>
      <c r="F40" s="20">
        <f>SUM('DC16:MAN'!F40)</f>
        <v>27459000</v>
      </c>
      <c r="G40" s="20">
        <f>SUM('DC16:MAN'!G40)</f>
        <v>26901000</v>
      </c>
      <c r="H40" s="20">
        <f>SUM('DC16:MAN'!H40)</f>
        <v>21654000</v>
      </c>
    </row>
    <row r="41" spans="5:8" ht="14" x14ac:dyDescent="0.3">
      <c r="E41" s="30" t="s">
        <v>39</v>
      </c>
      <c r="F41" s="31">
        <f>+F32+F39</f>
        <v>956015000</v>
      </c>
      <c r="G41" s="31">
        <f>+G32+G39</f>
        <v>1010382000</v>
      </c>
      <c r="H41" s="31">
        <f>+H32+H39</f>
        <v>994403000</v>
      </c>
    </row>
    <row r="42" spans="5:8" ht="14" x14ac:dyDescent="0.3">
      <c r="E42" s="30" t="s">
        <v>40</v>
      </c>
      <c r="F42" s="31">
        <f>+F30+F41</f>
        <v>13390041000</v>
      </c>
      <c r="G42" s="31">
        <f>+G30+G41</f>
        <v>13517071000</v>
      </c>
      <c r="H42" s="31">
        <f>+H30+H41</f>
        <v>14287389000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600256000</v>
      </c>
      <c r="G45" s="5">
        <f>SUM(G47+G53+G59+G65+G71+G77+G83+G89+G95+G101+G107+G113)</f>
        <v>623786000</v>
      </c>
      <c r="H45" s="5">
        <f>SUM(H47+H53+H59+H65+H71+H77+H83+H89+H95+H101+H107+H113)</f>
        <v>648495000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12656000</v>
      </c>
      <c r="G47" s="4">
        <f>SUM(G48:G51)</f>
        <v>6186000</v>
      </c>
      <c r="H47" s="4">
        <f>SUM(H48:H51)</f>
        <v>6471000</v>
      </c>
    </row>
    <row r="48" spans="5:8" x14ac:dyDescent="0.25">
      <c r="E48" s="7" t="s">
        <v>90</v>
      </c>
      <c r="F48" s="8">
        <f>SUM('DC16:MAN'!F48)</f>
        <v>4392000</v>
      </c>
      <c r="G48" s="9">
        <f>SUM('DC16:MAN'!G48)</f>
        <v>4392000</v>
      </c>
      <c r="H48" s="10">
        <f>SUM('DC16:MAN'!H48)</f>
        <v>4594000</v>
      </c>
    </row>
    <row r="49" spans="5:8" x14ac:dyDescent="0.25">
      <c r="E49" s="7" t="s">
        <v>95</v>
      </c>
      <c r="F49" s="11">
        <v>8264000</v>
      </c>
      <c r="G49" s="12">
        <v>1794000</v>
      </c>
      <c r="H49" s="13">
        <v>1877000</v>
      </c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580600000</v>
      </c>
      <c r="G53" s="4">
        <f>SUM(G54:G57)</f>
        <v>610600000</v>
      </c>
      <c r="H53" s="4">
        <f>SUM(H54:H57)</f>
        <v>635024000</v>
      </c>
    </row>
    <row r="54" spans="5:8" x14ac:dyDescent="0.25">
      <c r="E54" s="7" t="s">
        <v>92</v>
      </c>
      <c r="F54" s="8">
        <f>SUM('DC16:MAN'!F54)</f>
        <v>580600000</v>
      </c>
      <c r="G54" s="9">
        <f>SUM('DC16:MAN'!G54)</f>
        <v>610600000</v>
      </c>
      <c r="H54" s="10">
        <f>SUM('DC16:MAN'!H54)</f>
        <v>635024000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7000000</v>
      </c>
      <c r="G59" s="4">
        <f>SUM(G60:G63)</f>
        <v>7000000</v>
      </c>
      <c r="H59" s="4">
        <f>SUM(H60:H63)</f>
        <v>7000000</v>
      </c>
    </row>
    <row r="60" spans="5:8" x14ac:dyDescent="0.25">
      <c r="E60" s="7" t="s">
        <v>94</v>
      </c>
      <c r="F60" s="8">
        <f>SUM('DC16:MAN'!F60)</f>
        <v>7000000</v>
      </c>
      <c r="G60" s="9">
        <f>SUM('DC16:MAN'!G60)</f>
        <v>7000000</v>
      </c>
      <c r="H60" s="10">
        <f>SUM('DC16:MAN'!H60)</f>
        <v>7000000</v>
      </c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600256000</v>
      </c>
      <c r="G118" s="19">
        <f>SUM(G45)</f>
        <v>623786000</v>
      </c>
      <c r="H118" s="19">
        <f>SUM(H45)</f>
        <v>648495000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topLeftCell="A24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66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90162000</v>
      </c>
      <c r="G5" s="4">
        <v>93664000</v>
      </c>
      <c r="H5" s="4">
        <v>96485000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42641000</v>
      </c>
      <c r="G7" s="5">
        <f>SUM(G8:G19)</f>
        <v>46690000</v>
      </c>
      <c r="H7" s="5">
        <f>SUM(H8:H19)</f>
        <v>51502000</v>
      </c>
    </row>
    <row r="8" spans="5:8" ht="13" x14ac:dyDescent="0.3">
      <c r="E8" s="27" t="s">
        <v>11</v>
      </c>
      <c r="F8" s="12">
        <v>27354000</v>
      </c>
      <c r="G8" s="12">
        <v>20105000</v>
      </c>
      <c r="H8" s="12">
        <v>21502000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3300000</v>
      </c>
      <c r="H11" s="12">
        <v>5000000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15287000</v>
      </c>
      <c r="G16" s="12">
        <v>23285000</v>
      </c>
      <c r="H16" s="12">
        <v>25000000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8200000</v>
      </c>
      <c r="G20" s="4">
        <f>SUM(G21:G29)</f>
        <v>6000000</v>
      </c>
      <c r="H20" s="4">
        <f>SUM(H21:H29)</f>
        <v>7000000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4000000</v>
      </c>
      <c r="G26" s="12">
        <v>3000000</v>
      </c>
      <c r="H26" s="12">
        <v>4000000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141003000</v>
      </c>
      <c r="G30" s="19">
        <f>+G5+G6+G7+G20</f>
        <v>146354000</v>
      </c>
      <c r="H30" s="19">
        <f>+H5+H6+H7+H20</f>
        <v>154987000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65000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65000</v>
      </c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65000</v>
      </c>
      <c r="G41" s="31">
        <f>+G32+G39</f>
        <v>0</v>
      </c>
      <c r="H41" s="31">
        <f>+H32+H39</f>
        <v>0</v>
      </c>
    </row>
    <row r="42" spans="5:8" ht="14" x14ac:dyDescent="0.3">
      <c r="E42" s="30" t="s">
        <v>40</v>
      </c>
      <c r="F42" s="31">
        <f>+F30+F41</f>
        <v>141068000</v>
      </c>
      <c r="G42" s="31">
        <f>+G30+G41</f>
        <v>146354000</v>
      </c>
      <c r="H42" s="31">
        <f>+H30+H41</f>
        <v>154987000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3030000</v>
      </c>
      <c r="G45" s="5">
        <f>SUM(G47+G53+G59+G65+G71+G77+G83+G89+G95+G101+G107+G113)</f>
        <v>3236000</v>
      </c>
      <c r="H45" s="5">
        <f>SUM(H47+H53+H59+H65+H71+H77+H83+H89+H95+H101+H107+H113)</f>
        <v>3385000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3030000</v>
      </c>
      <c r="G53" s="4">
        <f>SUM(G54:G57)</f>
        <v>3236000</v>
      </c>
      <c r="H53" s="4">
        <f>SUM(H54:H57)</f>
        <v>3385000</v>
      </c>
    </row>
    <row r="54" spans="5:8" x14ac:dyDescent="0.25">
      <c r="E54" s="7" t="s">
        <v>92</v>
      </c>
      <c r="F54" s="8">
        <v>3030000</v>
      </c>
      <c r="G54" s="9">
        <v>3236000</v>
      </c>
      <c r="H54" s="10">
        <v>3385000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3030000</v>
      </c>
      <c r="G118" s="19">
        <f>SUM(G45)</f>
        <v>3236000</v>
      </c>
      <c r="H118" s="19">
        <f>SUM(H45)</f>
        <v>3385000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topLeftCell="A18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67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117449000</v>
      </c>
      <c r="G5" s="4">
        <v>121954000</v>
      </c>
      <c r="H5" s="4">
        <v>125540000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38431000</v>
      </c>
      <c r="G7" s="5">
        <f>SUM(G8:G19)</f>
        <v>46367000</v>
      </c>
      <c r="H7" s="5">
        <f>SUM(H8:H19)</f>
        <v>53582000</v>
      </c>
    </row>
    <row r="8" spans="5:8" ht="13" x14ac:dyDescent="0.3">
      <c r="E8" s="27" t="s">
        <v>11</v>
      </c>
      <c r="F8" s="12">
        <v>23431000</v>
      </c>
      <c r="G8" s="12">
        <v>24395000</v>
      </c>
      <c r="H8" s="12">
        <v>26189000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3300000</v>
      </c>
      <c r="H11" s="12">
        <v>5000000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15000000</v>
      </c>
      <c r="G16" s="12">
        <v>18672000</v>
      </c>
      <c r="H16" s="12">
        <v>22393000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3500000</v>
      </c>
      <c r="G20" s="4">
        <f>SUM(G21:G29)</f>
        <v>2300000</v>
      </c>
      <c r="H20" s="4">
        <f>SUM(H21:H29)</f>
        <v>2500000</v>
      </c>
    </row>
    <row r="21" spans="5:8" ht="13" x14ac:dyDescent="0.3">
      <c r="E21" s="27" t="s">
        <v>24</v>
      </c>
      <c r="F21" s="20">
        <v>2300000</v>
      </c>
      <c r="G21" s="20">
        <v>2300000</v>
      </c>
      <c r="H21" s="20">
        <v>2500000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159380000</v>
      </c>
      <c r="G30" s="19">
        <f>+G5+G6+G7+G20</f>
        <v>170621000</v>
      </c>
      <c r="H30" s="19">
        <f>+H5+H6+H7+H20</f>
        <v>181622000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33000</v>
      </c>
      <c r="G32" s="4">
        <f>SUM(G33:G38)</f>
        <v>10000000</v>
      </c>
      <c r="H32" s="4">
        <f>SUM(H33:H38)</f>
        <v>10000000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33000</v>
      </c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>
        <v>10000000</v>
      </c>
      <c r="H37" s="12">
        <v>10000000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33000</v>
      </c>
      <c r="G41" s="31">
        <f>+G32+G39</f>
        <v>10000000</v>
      </c>
      <c r="H41" s="31">
        <f>+H32+H39</f>
        <v>10000000</v>
      </c>
    </row>
    <row r="42" spans="5:8" ht="14" x14ac:dyDescent="0.3">
      <c r="E42" s="30" t="s">
        <v>40</v>
      </c>
      <c r="F42" s="31">
        <f>+F30+F41</f>
        <v>159413000</v>
      </c>
      <c r="G42" s="31">
        <f>+G30+G41</f>
        <v>180621000</v>
      </c>
      <c r="H42" s="31">
        <f>+H30+H41</f>
        <v>191622000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8907000</v>
      </c>
      <c r="G45" s="5">
        <f>SUM(G47+G53+G59+G65+G71+G77+G83+G89+G95+G101+G107+G113)</f>
        <v>8566000</v>
      </c>
      <c r="H45" s="5">
        <f>SUM(H47+H53+H59+H65+H71+H77+H83+H89+H95+H101+H107+H113)</f>
        <v>8960000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8907000</v>
      </c>
      <c r="G53" s="4">
        <f>SUM(G54:G57)</f>
        <v>8566000</v>
      </c>
      <c r="H53" s="4">
        <f>SUM(H54:H57)</f>
        <v>8960000</v>
      </c>
    </row>
    <row r="54" spans="5:8" x14ac:dyDescent="0.25">
      <c r="E54" s="7" t="s">
        <v>92</v>
      </c>
      <c r="F54" s="8">
        <v>8907000</v>
      </c>
      <c r="G54" s="9">
        <v>8566000</v>
      </c>
      <c r="H54" s="10">
        <v>8960000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8907000</v>
      </c>
      <c r="G118" s="19">
        <f>SUM(G45)</f>
        <v>8566000</v>
      </c>
      <c r="H118" s="19">
        <f>SUM(H45)</f>
        <v>8960000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topLeftCell="A18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68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99365000</v>
      </c>
      <c r="G5" s="4">
        <v>102401000</v>
      </c>
      <c r="H5" s="4">
        <v>104370000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59767000</v>
      </c>
      <c r="G7" s="5">
        <f>SUM(G8:G19)</f>
        <v>44180000</v>
      </c>
      <c r="H7" s="5">
        <f>SUM(H8:H19)</f>
        <v>46677000</v>
      </c>
    </row>
    <row r="8" spans="5:8" ht="13" x14ac:dyDescent="0.3">
      <c r="E8" s="27" t="s">
        <v>11</v>
      </c>
      <c r="F8" s="12">
        <v>23776000</v>
      </c>
      <c r="G8" s="12">
        <v>21180000</v>
      </c>
      <c r="H8" s="12">
        <v>22677000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3900000</v>
      </c>
      <c r="G11" s="12">
        <v>3000000</v>
      </c>
      <c r="H11" s="12">
        <v>3000000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>
        <v>16161000</v>
      </c>
      <c r="G15" s="12"/>
      <c r="H15" s="12"/>
    </row>
    <row r="16" spans="5:8" ht="13" x14ac:dyDescent="0.3">
      <c r="E16" s="27" t="s">
        <v>19</v>
      </c>
      <c r="F16" s="12">
        <v>15930000</v>
      </c>
      <c r="G16" s="12">
        <v>20000000</v>
      </c>
      <c r="H16" s="12">
        <v>21000000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4217000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1217000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163349000</v>
      </c>
      <c r="G30" s="19">
        <f>+G5+G6+G7+G20</f>
        <v>149581000</v>
      </c>
      <c r="H30" s="19">
        <f>+H5+H6+H7+H20</f>
        <v>154047000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33000</v>
      </c>
      <c r="G32" s="4">
        <f>SUM(G33:G38)</f>
        <v>10000000</v>
      </c>
      <c r="H32" s="4">
        <f>SUM(H33:H38)</f>
        <v>10000000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33000</v>
      </c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>
        <v>10000000</v>
      </c>
      <c r="H37" s="12">
        <v>10000000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33000</v>
      </c>
      <c r="G41" s="31">
        <f>+G32+G39</f>
        <v>10000000</v>
      </c>
      <c r="H41" s="31">
        <f>+H32+H39</f>
        <v>10000000</v>
      </c>
    </row>
    <row r="42" spans="5:8" ht="14" x14ac:dyDescent="0.3">
      <c r="E42" s="30" t="s">
        <v>40</v>
      </c>
      <c r="F42" s="31">
        <f>+F30+F41</f>
        <v>163382000</v>
      </c>
      <c r="G42" s="31">
        <f>+G30+G41</f>
        <v>159581000</v>
      </c>
      <c r="H42" s="31">
        <f>+H30+H41</f>
        <v>164047000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3051000</v>
      </c>
      <c r="G45" s="5">
        <f>SUM(G47+G53+G59+G65+G71+G77+G83+G89+G95+G101+G107+G113)</f>
        <v>694000</v>
      </c>
      <c r="H45" s="5">
        <f>SUM(H47+H53+H59+H65+H71+H77+H83+H89+H95+H101+H107+H113)</f>
        <v>726000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3051000</v>
      </c>
      <c r="G53" s="4">
        <f>SUM(G54:G57)</f>
        <v>694000</v>
      </c>
      <c r="H53" s="4">
        <f>SUM(H54:H57)</f>
        <v>726000</v>
      </c>
    </row>
    <row r="54" spans="5:8" x14ac:dyDescent="0.25">
      <c r="E54" s="7" t="s">
        <v>92</v>
      </c>
      <c r="F54" s="8">
        <v>3051000</v>
      </c>
      <c r="G54" s="9">
        <v>694000</v>
      </c>
      <c r="H54" s="10">
        <v>726000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3051000</v>
      </c>
      <c r="G118" s="19">
        <f>SUM(G45)</f>
        <v>694000</v>
      </c>
      <c r="H118" s="19">
        <f>SUM(H45)</f>
        <v>726000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topLeftCell="A16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69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168168000</v>
      </c>
      <c r="G5" s="4">
        <v>172975000</v>
      </c>
      <c r="H5" s="4">
        <v>175816000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59731000</v>
      </c>
      <c r="G7" s="5">
        <f>SUM(G8:G19)</f>
        <v>51072000</v>
      </c>
      <c r="H7" s="5">
        <f>SUM(H8:H19)</f>
        <v>59254000</v>
      </c>
    </row>
    <row r="8" spans="5:8" ht="13" x14ac:dyDescent="0.3">
      <c r="E8" s="27" t="s">
        <v>11</v>
      </c>
      <c r="F8" s="12">
        <v>26717000</v>
      </c>
      <c r="G8" s="12">
        <v>27852000</v>
      </c>
      <c r="H8" s="12">
        <v>29966000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17790000</v>
      </c>
      <c r="G11" s="12">
        <v>5000000</v>
      </c>
      <c r="H11" s="12">
        <v>5000000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15224000</v>
      </c>
      <c r="G16" s="12">
        <v>18220000</v>
      </c>
      <c r="H16" s="12">
        <v>24288000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7800000</v>
      </c>
      <c r="G20" s="4">
        <f>SUM(G21:G29)</f>
        <v>6600000</v>
      </c>
      <c r="H20" s="4">
        <f>SUM(H21:H29)</f>
        <v>7700000</v>
      </c>
    </row>
    <row r="21" spans="5:8" ht="13" x14ac:dyDescent="0.3">
      <c r="E21" s="27" t="s">
        <v>24</v>
      </c>
      <c r="F21" s="20">
        <v>2600000</v>
      </c>
      <c r="G21" s="20">
        <v>2600000</v>
      </c>
      <c r="H21" s="20">
        <v>2700000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4000000</v>
      </c>
      <c r="G26" s="12">
        <v>4000000</v>
      </c>
      <c r="H26" s="12">
        <v>5000000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235699000</v>
      </c>
      <c r="G30" s="19">
        <f>+G5+G6+G7+G20</f>
        <v>230647000</v>
      </c>
      <c r="H30" s="19">
        <f>+H5+H6+H7+H20</f>
        <v>242770000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40033000</v>
      </c>
      <c r="G32" s="4">
        <f>SUM(G33:G38)</f>
        <v>54000000</v>
      </c>
      <c r="H32" s="4">
        <f>SUM(H33:H38)</f>
        <v>52300000</v>
      </c>
    </row>
    <row r="33" spans="5:8" ht="13" x14ac:dyDescent="0.3">
      <c r="E33" s="27" t="s">
        <v>18</v>
      </c>
      <c r="F33" s="12">
        <v>40000000</v>
      </c>
      <c r="G33" s="12">
        <v>54000000</v>
      </c>
      <c r="H33" s="12">
        <v>52300000</v>
      </c>
    </row>
    <row r="34" spans="5:8" ht="13" x14ac:dyDescent="0.3">
      <c r="E34" s="27" t="s">
        <v>36</v>
      </c>
      <c r="F34" s="12">
        <v>33000</v>
      </c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40033000</v>
      </c>
      <c r="G41" s="31">
        <f>+G32+G39</f>
        <v>54000000</v>
      </c>
      <c r="H41" s="31">
        <f>+H32+H39</f>
        <v>52300000</v>
      </c>
    </row>
    <row r="42" spans="5:8" ht="14" x14ac:dyDescent="0.3">
      <c r="E42" s="30" t="s">
        <v>40</v>
      </c>
      <c r="F42" s="31">
        <f>+F30+F41</f>
        <v>275732000</v>
      </c>
      <c r="G42" s="31">
        <f>+G30+G41</f>
        <v>284647000</v>
      </c>
      <c r="H42" s="31">
        <f>+H30+H41</f>
        <v>295070000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8802000</v>
      </c>
      <c r="G45" s="5">
        <f>SUM(G47+G53+G59+G65+G71+G77+G83+G89+G95+G101+G107+G113)</f>
        <v>8984000</v>
      </c>
      <c r="H45" s="5">
        <f>SUM(H47+H53+H59+H65+H71+H77+H83+H89+H95+H101+H107+H113)</f>
        <v>9397000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8802000</v>
      </c>
      <c r="G53" s="4">
        <f>SUM(G54:G57)</f>
        <v>8984000</v>
      </c>
      <c r="H53" s="4">
        <f>SUM(H54:H57)</f>
        <v>9397000</v>
      </c>
    </row>
    <row r="54" spans="5:8" x14ac:dyDescent="0.25">
      <c r="E54" s="7" t="s">
        <v>92</v>
      </c>
      <c r="F54" s="8">
        <v>8802000</v>
      </c>
      <c r="G54" s="9">
        <v>8984000</v>
      </c>
      <c r="H54" s="10">
        <v>9397000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8802000</v>
      </c>
      <c r="G118" s="19">
        <f>SUM(G45)</f>
        <v>8984000</v>
      </c>
      <c r="H118" s="19">
        <f>SUM(H45)</f>
        <v>9397000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topLeftCell="A24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70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79467000</v>
      </c>
      <c r="G5" s="4">
        <v>81546000</v>
      </c>
      <c r="H5" s="4">
        <v>82648000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40696000</v>
      </c>
      <c r="G7" s="5">
        <f>SUM(G8:G19)</f>
        <v>48523000</v>
      </c>
      <c r="H7" s="5">
        <f>SUM(H8:H19)</f>
        <v>52361000</v>
      </c>
    </row>
    <row r="8" spans="5:8" ht="13" x14ac:dyDescent="0.3">
      <c r="E8" s="27" t="s">
        <v>11</v>
      </c>
      <c r="F8" s="12">
        <v>18587000</v>
      </c>
      <c r="G8" s="12">
        <v>19298000</v>
      </c>
      <c r="H8" s="12">
        <v>20621000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5445000</v>
      </c>
      <c r="H11" s="12">
        <v>5000000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22109000</v>
      </c>
      <c r="G16" s="12">
        <v>23780000</v>
      </c>
      <c r="H16" s="12">
        <v>26740000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4200000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124363000</v>
      </c>
      <c r="G30" s="19">
        <f>+G5+G6+G7+G20</f>
        <v>133069000</v>
      </c>
      <c r="H30" s="19">
        <f>+H5+H6+H7+H20</f>
        <v>138009000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43033000</v>
      </c>
      <c r="G32" s="4">
        <f>SUM(G33:G38)</f>
        <v>50000000</v>
      </c>
      <c r="H32" s="4">
        <f>SUM(H33:H38)</f>
        <v>62760000</v>
      </c>
    </row>
    <row r="33" spans="5:8" ht="13" x14ac:dyDescent="0.3">
      <c r="E33" s="27" t="s">
        <v>18</v>
      </c>
      <c r="F33" s="12">
        <v>43000000</v>
      </c>
      <c r="G33" s="12">
        <v>50000000</v>
      </c>
      <c r="H33" s="12">
        <v>62760000</v>
      </c>
    </row>
    <row r="34" spans="5:8" ht="13" x14ac:dyDescent="0.3">
      <c r="E34" s="27" t="s">
        <v>36</v>
      </c>
      <c r="F34" s="12">
        <v>33000</v>
      </c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43033000</v>
      </c>
      <c r="G41" s="31">
        <f>+G32+G39</f>
        <v>50000000</v>
      </c>
      <c r="H41" s="31">
        <f>+H32+H39</f>
        <v>62760000</v>
      </c>
    </row>
    <row r="42" spans="5:8" ht="14" x14ac:dyDescent="0.3">
      <c r="E42" s="30" t="s">
        <v>40</v>
      </c>
      <c r="F42" s="31">
        <f>+F30+F41</f>
        <v>167396000</v>
      </c>
      <c r="G42" s="31">
        <f>+G30+G41</f>
        <v>183069000</v>
      </c>
      <c r="H42" s="31">
        <f>+H30+H41</f>
        <v>200769000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474000</v>
      </c>
      <c r="G45" s="5">
        <f>SUM(G47+G53+G59+G65+G71+G77+G83+G89+G95+G101+G107+G113)</f>
        <v>474000</v>
      </c>
      <c r="H45" s="5">
        <f>SUM(H47+H53+H59+H65+H71+H77+H83+H89+H95+H101+H107+H113)</f>
        <v>496000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474000</v>
      </c>
      <c r="G53" s="4">
        <f>SUM(G54:G57)</f>
        <v>474000</v>
      </c>
      <c r="H53" s="4">
        <f>SUM(H54:H57)</f>
        <v>496000</v>
      </c>
    </row>
    <row r="54" spans="5:8" x14ac:dyDescent="0.25">
      <c r="E54" s="7" t="s">
        <v>92</v>
      </c>
      <c r="F54" s="8">
        <v>474000</v>
      </c>
      <c r="G54" s="9">
        <v>474000</v>
      </c>
      <c r="H54" s="10">
        <v>496000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474000</v>
      </c>
      <c r="G118" s="19">
        <f>SUM(G45)</f>
        <v>474000</v>
      </c>
      <c r="H118" s="19">
        <f>SUM(H45)</f>
        <v>496000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topLeftCell="A18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71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102959000</v>
      </c>
      <c r="G5" s="4">
        <v>105664000</v>
      </c>
      <c r="H5" s="4">
        <v>107094000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46020000</v>
      </c>
      <c r="G7" s="5">
        <f>SUM(G8:G19)</f>
        <v>38934000</v>
      </c>
      <c r="H7" s="5">
        <f>SUM(H8:H19)</f>
        <v>44203000</v>
      </c>
    </row>
    <row r="8" spans="5:8" ht="13" x14ac:dyDescent="0.3">
      <c r="E8" s="27" t="s">
        <v>11</v>
      </c>
      <c r="F8" s="12">
        <v>28563000</v>
      </c>
      <c r="G8" s="12">
        <v>19273000</v>
      </c>
      <c r="H8" s="12">
        <v>20593000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501000</v>
      </c>
      <c r="G11" s="12">
        <v>1221000</v>
      </c>
      <c r="H11" s="12">
        <v>1500000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16956000</v>
      </c>
      <c r="G16" s="12">
        <v>18440000</v>
      </c>
      <c r="H16" s="12">
        <v>22110000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3435000</v>
      </c>
      <c r="G20" s="4">
        <f>SUM(G21:G29)</f>
        <v>2100000</v>
      </c>
      <c r="H20" s="4">
        <f>SUM(H21:H29)</f>
        <v>2300000</v>
      </c>
    </row>
    <row r="21" spans="5:8" ht="13" x14ac:dyDescent="0.3">
      <c r="E21" s="27" t="s">
        <v>24</v>
      </c>
      <c r="F21" s="20">
        <v>2100000</v>
      </c>
      <c r="G21" s="20">
        <v>2100000</v>
      </c>
      <c r="H21" s="20">
        <v>2300000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1335000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152414000</v>
      </c>
      <c r="G30" s="19">
        <f>+G5+G6+G7+G20</f>
        <v>146698000</v>
      </c>
      <c r="H30" s="19">
        <f>+H5+H6+H7+H20</f>
        <v>153597000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10512000</v>
      </c>
      <c r="G32" s="4">
        <f>SUM(G33:G38)</f>
        <v>153000</v>
      </c>
      <c r="H32" s="4">
        <f>SUM(H33:H38)</f>
        <v>0</v>
      </c>
    </row>
    <row r="33" spans="5:8" ht="13" x14ac:dyDescent="0.3">
      <c r="E33" s="27" t="s">
        <v>18</v>
      </c>
      <c r="F33" s="12">
        <v>10447000</v>
      </c>
      <c r="G33" s="12"/>
      <c r="H33" s="12"/>
    </row>
    <row r="34" spans="5:8" ht="13" x14ac:dyDescent="0.3">
      <c r="E34" s="27" t="s">
        <v>36</v>
      </c>
      <c r="F34" s="12">
        <v>65000</v>
      </c>
      <c r="G34" s="12">
        <v>153000</v>
      </c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10512000</v>
      </c>
      <c r="G41" s="31">
        <f>+G32+G39</f>
        <v>153000</v>
      </c>
      <c r="H41" s="31">
        <f>+H32+H39</f>
        <v>0</v>
      </c>
    </row>
    <row r="42" spans="5:8" ht="14" x14ac:dyDescent="0.3">
      <c r="E42" s="30" t="s">
        <v>40</v>
      </c>
      <c r="F42" s="31">
        <f>+F30+F41</f>
        <v>162926000</v>
      </c>
      <c r="G42" s="31">
        <f>+G30+G41</f>
        <v>146851000</v>
      </c>
      <c r="H42" s="31">
        <f>+H30+H41</f>
        <v>153597000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3738000</v>
      </c>
      <c r="G45" s="5">
        <f>SUM(G47+G53+G59+G65+G71+G77+G83+G89+G95+G101+G107+G113)</f>
        <v>3105000</v>
      </c>
      <c r="H45" s="5">
        <f>SUM(H47+H53+H59+H65+H71+H77+H83+H89+H95+H101+H107+H113)</f>
        <v>3248000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3738000</v>
      </c>
      <c r="G53" s="4">
        <f>SUM(G54:G57)</f>
        <v>3105000</v>
      </c>
      <c r="H53" s="4">
        <f>SUM(H54:H57)</f>
        <v>3248000</v>
      </c>
    </row>
    <row r="54" spans="5:8" x14ac:dyDescent="0.25">
      <c r="E54" s="7" t="s">
        <v>92</v>
      </c>
      <c r="F54" s="8">
        <v>3738000</v>
      </c>
      <c r="G54" s="9">
        <v>3105000</v>
      </c>
      <c r="H54" s="10">
        <v>3248000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3738000</v>
      </c>
      <c r="G118" s="19">
        <f>SUM(G45)</f>
        <v>3105000</v>
      </c>
      <c r="H118" s="19">
        <f>SUM(H45)</f>
        <v>3248000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topLeftCell="E2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733077000</v>
      </c>
      <c r="G5" s="4">
        <v>777846000</v>
      </c>
      <c r="H5" s="4">
        <v>822985000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183574000</v>
      </c>
      <c r="G7" s="5">
        <f>SUM(G8:G19)</f>
        <v>191346000</v>
      </c>
      <c r="H7" s="5">
        <f>SUM(H8:H19)</f>
        <v>207643000</v>
      </c>
    </row>
    <row r="8" spans="5:8" ht="13" x14ac:dyDescent="0.3">
      <c r="E8" s="27" t="s">
        <v>11</v>
      </c>
      <c r="F8" s="12">
        <v>139514000</v>
      </c>
      <c r="G8" s="12">
        <v>146549000</v>
      </c>
      <c r="H8" s="12">
        <v>159643000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26092000</v>
      </c>
      <c r="G11" s="12">
        <v>19800000</v>
      </c>
      <c r="H11" s="12">
        <v>20000000</v>
      </c>
    </row>
    <row r="12" spans="5:8" ht="13" x14ac:dyDescent="0.3">
      <c r="E12" s="27" t="s">
        <v>15</v>
      </c>
      <c r="F12" s="20"/>
      <c r="G12" s="20">
        <v>1000000</v>
      </c>
      <c r="H12" s="20">
        <v>1000000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17968000</v>
      </c>
      <c r="G16" s="12">
        <v>23997000</v>
      </c>
      <c r="H16" s="12">
        <v>27000000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4460000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1460000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921111000</v>
      </c>
      <c r="G30" s="19">
        <f>+G5+G6+G7+G20</f>
        <v>972192000</v>
      </c>
      <c r="H30" s="19">
        <f>+H5+H6+H7+H20</f>
        <v>1033628000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216621000</v>
      </c>
      <c r="G32" s="4">
        <f>SUM(G33:G38)</f>
        <v>255017000</v>
      </c>
      <c r="H32" s="4">
        <f>SUM(H33:H38)</f>
        <v>184799000</v>
      </c>
    </row>
    <row r="33" spans="5:8" ht="13" x14ac:dyDescent="0.3">
      <c r="E33" s="27" t="s">
        <v>18</v>
      </c>
      <c r="F33" s="12">
        <v>201000000</v>
      </c>
      <c r="G33" s="12">
        <v>250000000</v>
      </c>
      <c r="H33" s="12">
        <v>184699000</v>
      </c>
    </row>
    <row r="34" spans="5:8" ht="13" x14ac:dyDescent="0.3">
      <c r="E34" s="27" t="s">
        <v>36</v>
      </c>
      <c r="F34" s="12">
        <v>14121000</v>
      </c>
      <c r="G34" s="12">
        <v>4917000</v>
      </c>
      <c r="H34" s="12"/>
    </row>
    <row r="35" spans="5:8" ht="13" x14ac:dyDescent="0.3">
      <c r="E35" s="27" t="s">
        <v>37</v>
      </c>
      <c r="F35" s="12">
        <v>1500000</v>
      </c>
      <c r="G35" s="12">
        <v>100000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216621000</v>
      </c>
      <c r="G41" s="31">
        <f>+G32+G39</f>
        <v>255017000</v>
      </c>
      <c r="H41" s="31">
        <f>+H32+H39</f>
        <v>184799000</v>
      </c>
    </row>
    <row r="42" spans="5:8" ht="14" x14ac:dyDescent="0.3">
      <c r="E42" s="30" t="s">
        <v>40</v>
      </c>
      <c r="F42" s="31">
        <f>+F30+F41</f>
        <v>1137732000</v>
      </c>
      <c r="G42" s="31">
        <f>+G30+G41</f>
        <v>1227209000</v>
      </c>
      <c r="H42" s="31">
        <f>+H30+H41</f>
        <v>1218427000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139560000</v>
      </c>
      <c r="G45" s="5">
        <f>SUM(G47+G53+G59+G65+G71+G77+G83+G89+G95+G101+G107+G113)</f>
        <v>160388000</v>
      </c>
      <c r="H45" s="5">
        <f>SUM(H47+H53+H59+H65+H71+H77+H83+H89+H95+H101+H107+H113)</f>
        <v>167766000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139560000</v>
      </c>
      <c r="G53" s="4">
        <f>SUM(G54:G57)</f>
        <v>160388000</v>
      </c>
      <c r="H53" s="4">
        <f>SUM(H54:H57)</f>
        <v>167766000</v>
      </c>
    </row>
    <row r="54" spans="5:8" x14ac:dyDescent="0.25">
      <c r="E54" s="7" t="s">
        <v>92</v>
      </c>
      <c r="F54" s="8">
        <v>139560000</v>
      </c>
      <c r="G54" s="9">
        <v>160388000</v>
      </c>
      <c r="H54" s="10">
        <v>167766000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139560000</v>
      </c>
      <c r="G118" s="19">
        <f>SUM(G45)</f>
        <v>160388000</v>
      </c>
      <c r="H118" s="19">
        <f>SUM(H45)</f>
        <v>167766000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topLeftCell="E16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73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163318000</v>
      </c>
      <c r="G5" s="4">
        <v>168522000</v>
      </c>
      <c r="H5" s="4">
        <v>172029000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61429000</v>
      </c>
      <c r="G7" s="5">
        <f>SUM(G8:G19)</f>
        <v>61240000</v>
      </c>
      <c r="H7" s="5">
        <f>SUM(H8:H19)</f>
        <v>66558000</v>
      </c>
    </row>
    <row r="8" spans="5:8" ht="13" x14ac:dyDescent="0.3">
      <c r="E8" s="27" t="s">
        <v>11</v>
      </c>
      <c r="F8" s="12">
        <v>44050000</v>
      </c>
      <c r="G8" s="12">
        <v>35570000</v>
      </c>
      <c r="H8" s="12">
        <v>38398000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3300000</v>
      </c>
      <c r="H11" s="12">
        <v>3500000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17379000</v>
      </c>
      <c r="G16" s="12">
        <v>22370000</v>
      </c>
      <c r="H16" s="12">
        <v>24660000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9200000</v>
      </c>
      <c r="G20" s="4">
        <f>SUM(G21:G29)</f>
        <v>8000000</v>
      </c>
      <c r="H20" s="4">
        <f>SUM(H21:H29)</f>
        <v>8000000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5000000</v>
      </c>
      <c r="G26" s="12">
        <v>5000000</v>
      </c>
      <c r="H26" s="12">
        <v>5000000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233947000</v>
      </c>
      <c r="G30" s="19">
        <f>+G5+G6+G7+G20</f>
        <v>237762000</v>
      </c>
      <c r="H30" s="19">
        <f>+H5+H6+H7+H20</f>
        <v>246587000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49000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49000</v>
      </c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49000</v>
      </c>
      <c r="G41" s="31">
        <f>+G32+G39</f>
        <v>0</v>
      </c>
      <c r="H41" s="31">
        <f>+H32+H39</f>
        <v>0</v>
      </c>
    </row>
    <row r="42" spans="5:8" ht="14" x14ac:dyDescent="0.3">
      <c r="E42" s="30" t="s">
        <v>40</v>
      </c>
      <c r="F42" s="31">
        <f>+F30+F41</f>
        <v>233996000</v>
      </c>
      <c r="G42" s="31">
        <f>+G30+G41</f>
        <v>237762000</v>
      </c>
      <c r="H42" s="31">
        <f>+H30+H41</f>
        <v>246587000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5172000</v>
      </c>
      <c r="G45" s="5">
        <f>SUM(G47+G53+G59+G65+G71+G77+G83+G89+G95+G101+G107+G113)</f>
        <v>5951000</v>
      </c>
      <c r="H45" s="5">
        <f>SUM(H47+H53+H59+H65+H71+H77+H83+H89+H95+H101+H107+H113)</f>
        <v>6225000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5172000</v>
      </c>
      <c r="G53" s="4">
        <f>SUM(G54:G57)</f>
        <v>5951000</v>
      </c>
      <c r="H53" s="4">
        <f>SUM(H54:H57)</f>
        <v>6225000</v>
      </c>
    </row>
    <row r="54" spans="5:8" x14ac:dyDescent="0.25">
      <c r="E54" s="7" t="s">
        <v>92</v>
      </c>
      <c r="F54" s="8">
        <v>5172000</v>
      </c>
      <c r="G54" s="9">
        <v>5951000</v>
      </c>
      <c r="H54" s="10">
        <v>6225000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5172000</v>
      </c>
      <c r="G118" s="19">
        <f>SUM(G45)</f>
        <v>5951000</v>
      </c>
      <c r="H118" s="19">
        <f>SUM(H45)</f>
        <v>6225000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topLeftCell="A27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74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267230000</v>
      </c>
      <c r="G5" s="4">
        <v>276616000</v>
      </c>
      <c r="H5" s="4">
        <v>283533000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218681000</v>
      </c>
      <c r="G7" s="5">
        <f>SUM(G8:G19)</f>
        <v>158143000</v>
      </c>
      <c r="H7" s="5">
        <f>SUM(H8:H19)</f>
        <v>129045000</v>
      </c>
    </row>
    <row r="8" spans="5:8" ht="13" x14ac:dyDescent="0.3">
      <c r="E8" s="27" t="s">
        <v>11</v>
      </c>
      <c r="F8" s="12">
        <v>54722000</v>
      </c>
      <c r="G8" s="12">
        <v>57323000</v>
      </c>
      <c r="H8" s="12">
        <v>62163000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5280000</v>
      </c>
      <c r="H11" s="12">
        <v>4770000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>
        <v>143951000</v>
      </c>
      <c r="G15" s="12">
        <v>70000000</v>
      </c>
      <c r="H15" s="12">
        <v>34222000</v>
      </c>
    </row>
    <row r="16" spans="5:8" ht="13" x14ac:dyDescent="0.3">
      <c r="E16" s="27" t="s">
        <v>19</v>
      </c>
      <c r="F16" s="12">
        <v>20008000</v>
      </c>
      <c r="G16" s="12">
        <v>25540000</v>
      </c>
      <c r="H16" s="12">
        <v>27890000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3394000</v>
      </c>
      <c r="G20" s="4">
        <f>SUM(G21:G29)</f>
        <v>2000000</v>
      </c>
      <c r="H20" s="4">
        <f>SUM(H21:H29)</f>
        <v>2200000</v>
      </c>
    </row>
    <row r="21" spans="5:8" ht="13" x14ac:dyDescent="0.3">
      <c r="E21" s="27" t="s">
        <v>24</v>
      </c>
      <c r="F21" s="20">
        <v>2000000</v>
      </c>
      <c r="G21" s="20">
        <v>2000000</v>
      </c>
      <c r="H21" s="20">
        <v>2200000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1394000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489305000</v>
      </c>
      <c r="G30" s="19">
        <f>+G5+G6+G7+G20</f>
        <v>436759000</v>
      </c>
      <c r="H30" s="19">
        <f>+H5+H6+H7+H20</f>
        <v>414778000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47163000</v>
      </c>
      <c r="G32" s="4">
        <f>SUM(G33:G38)</f>
        <v>2526000</v>
      </c>
      <c r="H32" s="4">
        <f>SUM(H33:H38)</f>
        <v>198000</v>
      </c>
    </row>
    <row r="33" spans="5:8" ht="13" x14ac:dyDescent="0.3">
      <c r="E33" s="27" t="s">
        <v>18</v>
      </c>
      <c r="F33" s="12">
        <v>20000000</v>
      </c>
      <c r="G33" s="12"/>
      <c r="H33" s="12"/>
    </row>
    <row r="34" spans="5:8" ht="13" x14ac:dyDescent="0.3">
      <c r="E34" s="27" t="s">
        <v>36</v>
      </c>
      <c r="F34" s="12">
        <v>7163000</v>
      </c>
      <c r="G34" s="12">
        <v>2526000</v>
      </c>
      <c r="H34" s="12">
        <v>198000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v>20000000</v>
      </c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47163000</v>
      </c>
      <c r="G41" s="31">
        <f>+G32+G39</f>
        <v>2526000</v>
      </c>
      <c r="H41" s="31">
        <f>+H32+H39</f>
        <v>198000</v>
      </c>
    </row>
    <row r="42" spans="5:8" ht="14" x14ac:dyDescent="0.3">
      <c r="E42" s="30" t="s">
        <v>40</v>
      </c>
      <c r="F42" s="31">
        <f>+F30+F41</f>
        <v>536468000</v>
      </c>
      <c r="G42" s="31">
        <f>+G30+G41</f>
        <v>439285000</v>
      </c>
      <c r="H42" s="31">
        <f>+H30+H41</f>
        <v>414976000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16989000</v>
      </c>
      <c r="G45" s="5">
        <f>SUM(G47+G53+G59+G65+G71+G77+G83+G89+G95+G101+G107+G113)</f>
        <v>16863000</v>
      </c>
      <c r="H45" s="5">
        <f>SUM(H47+H53+H59+H65+H71+H77+H83+H89+H95+H101+H107+H113)</f>
        <v>17639000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16989000</v>
      </c>
      <c r="G53" s="4">
        <f>SUM(G54:G57)</f>
        <v>16863000</v>
      </c>
      <c r="H53" s="4">
        <f>SUM(H54:H57)</f>
        <v>17639000</v>
      </c>
    </row>
    <row r="54" spans="5:8" x14ac:dyDescent="0.25">
      <c r="E54" s="7" t="s">
        <v>92</v>
      </c>
      <c r="F54" s="8">
        <v>16989000</v>
      </c>
      <c r="G54" s="9">
        <v>16863000</v>
      </c>
      <c r="H54" s="10">
        <v>17639000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16989000</v>
      </c>
      <c r="G118" s="19">
        <f>SUM(G45)</f>
        <v>16863000</v>
      </c>
      <c r="H118" s="19">
        <f>SUM(H45)</f>
        <v>17639000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topLeftCell="E35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75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246088000</v>
      </c>
      <c r="G5" s="4">
        <v>259213000</v>
      </c>
      <c r="H5" s="4">
        <v>271732000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63510000</v>
      </c>
      <c r="G7" s="5">
        <f>SUM(G8:G19)</f>
        <v>74729000</v>
      </c>
      <c r="H7" s="5">
        <f>SUM(H8:H19)</f>
        <v>81115000</v>
      </c>
    </row>
    <row r="8" spans="5:8" ht="13" x14ac:dyDescent="0.3">
      <c r="E8" s="27" t="s">
        <v>11</v>
      </c>
      <c r="F8" s="12">
        <v>44678000</v>
      </c>
      <c r="G8" s="12">
        <v>46753000</v>
      </c>
      <c r="H8" s="12">
        <v>50615000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3300000</v>
      </c>
      <c r="H11" s="12">
        <v>3500000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18832000</v>
      </c>
      <c r="G16" s="12">
        <v>24676000</v>
      </c>
      <c r="H16" s="12">
        <v>27000000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4252000</v>
      </c>
      <c r="G20" s="4">
        <f>SUM(G21:G29)</f>
        <v>2700000</v>
      </c>
      <c r="H20" s="4">
        <f>SUM(H21:H29)</f>
        <v>2800000</v>
      </c>
    </row>
    <row r="21" spans="5:8" ht="13" x14ac:dyDescent="0.3">
      <c r="E21" s="27" t="s">
        <v>24</v>
      </c>
      <c r="F21" s="20">
        <v>2700000</v>
      </c>
      <c r="G21" s="20">
        <v>2700000</v>
      </c>
      <c r="H21" s="20">
        <v>2800000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1552000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313850000</v>
      </c>
      <c r="G30" s="19">
        <f>+G5+G6+G7+G20</f>
        <v>336642000</v>
      </c>
      <c r="H30" s="19">
        <f>+H5+H6+H7+H20</f>
        <v>355647000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50371000</v>
      </c>
      <c r="G32" s="4">
        <f>SUM(G33:G38)</f>
        <v>65063000</v>
      </c>
      <c r="H32" s="4">
        <f>SUM(H33:H38)</f>
        <v>71285000</v>
      </c>
    </row>
    <row r="33" spans="5:8" ht="13" x14ac:dyDescent="0.3">
      <c r="E33" s="27" t="s">
        <v>18</v>
      </c>
      <c r="F33" s="12">
        <v>50000000</v>
      </c>
      <c r="G33" s="12">
        <v>60000000</v>
      </c>
      <c r="H33" s="12">
        <v>60000000</v>
      </c>
    </row>
    <row r="34" spans="5:8" ht="13" x14ac:dyDescent="0.3">
      <c r="E34" s="27" t="s">
        <v>36</v>
      </c>
      <c r="F34" s="12">
        <v>371000</v>
      </c>
      <c r="G34" s="12">
        <v>5063000</v>
      </c>
      <c r="H34" s="12">
        <v>11285000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50371000</v>
      </c>
      <c r="G41" s="31">
        <f>+G32+G39</f>
        <v>65063000</v>
      </c>
      <c r="H41" s="31">
        <f>+H32+H39</f>
        <v>71285000</v>
      </c>
    </row>
    <row r="42" spans="5:8" ht="14" x14ac:dyDescent="0.3">
      <c r="E42" s="30" t="s">
        <v>40</v>
      </c>
      <c r="F42" s="31">
        <f>+F30+F41</f>
        <v>364221000</v>
      </c>
      <c r="G42" s="31">
        <f>+G30+G41</f>
        <v>401705000</v>
      </c>
      <c r="H42" s="31">
        <f>+H30+H41</f>
        <v>426932000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16435000</v>
      </c>
      <c r="G45" s="5">
        <f>SUM(G47+G53+G59+G65+G71+G77+G83+G89+G95+G101+G107+G113)</f>
        <v>17900000</v>
      </c>
      <c r="H45" s="5">
        <f>SUM(H47+H53+H59+H65+H71+H77+H83+H89+H95+H101+H107+H113)</f>
        <v>18539000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12435000</v>
      </c>
      <c r="G53" s="4">
        <f>SUM(G54:G57)</f>
        <v>13900000</v>
      </c>
      <c r="H53" s="4">
        <f>SUM(H54:H57)</f>
        <v>14539000</v>
      </c>
    </row>
    <row r="54" spans="5:8" x14ac:dyDescent="0.25">
      <c r="E54" s="7" t="s">
        <v>92</v>
      </c>
      <c r="F54" s="8">
        <v>12435000</v>
      </c>
      <c r="G54" s="9">
        <v>13900000</v>
      </c>
      <c r="H54" s="10">
        <v>14539000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4000000</v>
      </c>
      <c r="G59" s="4">
        <f>SUM(G60:G63)</f>
        <v>4000000</v>
      </c>
      <c r="H59" s="4">
        <f>SUM(H60:H63)</f>
        <v>4000000</v>
      </c>
    </row>
    <row r="60" spans="5:8" x14ac:dyDescent="0.25">
      <c r="E60" s="7" t="s">
        <v>94</v>
      </c>
      <c r="F60" s="8">
        <v>4000000</v>
      </c>
      <c r="G60" s="9">
        <v>4000000</v>
      </c>
      <c r="H60" s="10">
        <v>4000000</v>
      </c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16435000</v>
      </c>
      <c r="G118" s="19">
        <f>SUM(G45)</f>
        <v>17900000</v>
      </c>
      <c r="H118" s="19">
        <f>SUM(H45)</f>
        <v>18539000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41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52396000</v>
      </c>
      <c r="G5" s="4">
        <v>52664000</v>
      </c>
      <c r="H5" s="4">
        <v>52231000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2411000</v>
      </c>
      <c r="G7" s="5">
        <f>SUM(G8:G19)</f>
        <v>2519000</v>
      </c>
      <c r="H7" s="5">
        <f>SUM(H8:H19)</f>
        <v>2635000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2411000</v>
      </c>
      <c r="G13" s="20">
        <v>2519000</v>
      </c>
      <c r="H13" s="20">
        <v>2635000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2941000</v>
      </c>
      <c r="G20" s="4">
        <f>SUM(G21:G29)</f>
        <v>1800000</v>
      </c>
      <c r="H20" s="4">
        <f>SUM(H21:H29)</f>
        <v>2000000</v>
      </c>
    </row>
    <row r="21" spans="5:8" ht="13" x14ac:dyDescent="0.3">
      <c r="E21" s="27" t="s">
        <v>24</v>
      </c>
      <c r="F21" s="20">
        <v>1700000</v>
      </c>
      <c r="G21" s="20">
        <v>1800000</v>
      </c>
      <c r="H21" s="20">
        <v>2000000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1241000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57748000</v>
      </c>
      <c r="G30" s="19">
        <f>+G5+G6+G7+G20</f>
        <v>56983000</v>
      </c>
      <c r="H30" s="19">
        <f>+H5+H6+H7+H20</f>
        <v>56866000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2488000</v>
      </c>
      <c r="G39" s="4">
        <f>SUM(G40:G40)</f>
        <v>2617000</v>
      </c>
      <c r="H39" s="4">
        <f>SUM(H40:H40)</f>
        <v>2406000</v>
      </c>
    </row>
    <row r="40" spans="5:8" ht="13" x14ac:dyDescent="0.3">
      <c r="E40" s="27" t="s">
        <v>25</v>
      </c>
      <c r="F40" s="20">
        <v>2488000</v>
      </c>
      <c r="G40" s="20">
        <v>2617000</v>
      </c>
      <c r="H40" s="20">
        <v>2406000</v>
      </c>
    </row>
    <row r="41" spans="5:8" ht="14" x14ac:dyDescent="0.3">
      <c r="E41" s="30" t="s">
        <v>39</v>
      </c>
      <c r="F41" s="31">
        <f>+F32+F39</f>
        <v>2488000</v>
      </c>
      <c r="G41" s="31">
        <f>+G32+G39</f>
        <v>2617000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60236000</v>
      </c>
      <c r="G42" s="31">
        <f>+G30+G41</f>
        <v>59600000</v>
      </c>
      <c r="H42" s="31">
        <f>+H30+H41</f>
        <v>59272000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topLeftCell="E37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76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138783000</v>
      </c>
      <c r="G5" s="4">
        <v>143781000</v>
      </c>
      <c r="H5" s="4">
        <v>147561000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56149000</v>
      </c>
      <c r="G7" s="5">
        <f>SUM(G8:G19)</f>
        <v>55667000</v>
      </c>
      <c r="H7" s="5">
        <f>SUM(H8:H19)</f>
        <v>57941000</v>
      </c>
    </row>
    <row r="8" spans="5:8" ht="13" x14ac:dyDescent="0.3">
      <c r="E8" s="27" t="s">
        <v>11</v>
      </c>
      <c r="F8" s="12">
        <v>28966000</v>
      </c>
      <c r="G8" s="12">
        <v>30219000</v>
      </c>
      <c r="H8" s="12">
        <v>32552000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7183000</v>
      </c>
      <c r="G11" s="12">
        <v>5000000</v>
      </c>
      <c r="H11" s="12">
        <v>4000000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20000000</v>
      </c>
      <c r="G16" s="12">
        <v>20448000</v>
      </c>
      <c r="H16" s="12">
        <v>21389000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4000000</v>
      </c>
      <c r="G20" s="4">
        <f>SUM(G21:G29)</f>
        <v>2800000</v>
      </c>
      <c r="H20" s="4">
        <f>SUM(H21:H29)</f>
        <v>2900000</v>
      </c>
    </row>
    <row r="21" spans="5:8" ht="13" x14ac:dyDescent="0.3">
      <c r="E21" s="27" t="s">
        <v>24</v>
      </c>
      <c r="F21" s="20">
        <v>2800000</v>
      </c>
      <c r="G21" s="20">
        <v>2800000</v>
      </c>
      <c r="H21" s="20">
        <v>2900000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198932000</v>
      </c>
      <c r="G30" s="19">
        <f>+G5+G6+G7+G20</f>
        <v>202248000</v>
      </c>
      <c r="H30" s="19">
        <f>+H5+H6+H7+H20</f>
        <v>208402000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75065000</v>
      </c>
      <c r="G32" s="4">
        <f>SUM(G33:G38)</f>
        <v>117891000</v>
      </c>
      <c r="H32" s="4">
        <f>SUM(H33:H38)</f>
        <v>170322000</v>
      </c>
    </row>
    <row r="33" spans="5:8" ht="13" x14ac:dyDescent="0.3">
      <c r="E33" s="27" t="s">
        <v>18</v>
      </c>
      <c r="F33" s="12">
        <v>75000000</v>
      </c>
      <c r="G33" s="12">
        <v>110000000</v>
      </c>
      <c r="H33" s="12">
        <v>160570000</v>
      </c>
    </row>
    <row r="34" spans="5:8" ht="13" x14ac:dyDescent="0.3">
      <c r="E34" s="27" t="s">
        <v>36</v>
      </c>
      <c r="F34" s="12">
        <v>65000</v>
      </c>
      <c r="G34" s="12">
        <v>7891000</v>
      </c>
      <c r="H34" s="12">
        <v>9752000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75065000</v>
      </c>
      <c r="G41" s="31">
        <f>+G32+G39</f>
        <v>117891000</v>
      </c>
      <c r="H41" s="31">
        <f>+H32+H39</f>
        <v>170322000</v>
      </c>
    </row>
    <row r="42" spans="5:8" ht="14" x14ac:dyDescent="0.3">
      <c r="E42" s="30" t="s">
        <v>40</v>
      </c>
      <c r="F42" s="31">
        <f>+F30+F41</f>
        <v>273997000</v>
      </c>
      <c r="G42" s="31">
        <f>+G30+G41</f>
        <v>320139000</v>
      </c>
      <c r="H42" s="31">
        <f>+H30+H41</f>
        <v>378724000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1230000</v>
      </c>
      <c r="G45" s="5">
        <f>SUM(G47+G53+G59+G65+G71+G77+G83+G89+G95+G101+G107+G113)</f>
        <v>929000</v>
      </c>
      <c r="H45" s="5">
        <f>SUM(H47+H53+H59+H65+H71+H77+H83+H89+H95+H101+H107+H113)</f>
        <v>972000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1230000</v>
      </c>
      <c r="G53" s="4">
        <f>SUM(G54:G57)</f>
        <v>929000</v>
      </c>
      <c r="H53" s="4">
        <f>SUM(H54:H57)</f>
        <v>972000</v>
      </c>
    </row>
    <row r="54" spans="5:8" x14ac:dyDescent="0.25">
      <c r="E54" s="7" t="s">
        <v>92</v>
      </c>
      <c r="F54" s="8">
        <v>1230000</v>
      </c>
      <c r="G54" s="9">
        <v>929000</v>
      </c>
      <c r="H54" s="10">
        <v>972000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1230000</v>
      </c>
      <c r="G118" s="19">
        <f>SUM(G45)</f>
        <v>929000</v>
      </c>
      <c r="H118" s="19">
        <f>SUM(H45)</f>
        <v>972000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topLeftCell="D4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77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851701000</v>
      </c>
      <c r="G5" s="4">
        <v>876263000</v>
      </c>
      <c r="H5" s="4">
        <v>890621000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235913000</v>
      </c>
      <c r="G7" s="5">
        <f>SUM(G8:G19)</f>
        <v>256128000</v>
      </c>
      <c r="H7" s="5">
        <f>SUM(H8:H19)</f>
        <v>277148000</v>
      </c>
    </row>
    <row r="8" spans="5:8" ht="13" x14ac:dyDescent="0.3">
      <c r="E8" s="27" t="s">
        <v>11</v>
      </c>
      <c r="F8" s="12">
        <v>198403000</v>
      </c>
      <c r="G8" s="12">
        <v>200100000</v>
      </c>
      <c r="H8" s="12">
        <v>218148000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3300000</v>
      </c>
      <c r="H11" s="12">
        <v>3000000</v>
      </c>
    </row>
    <row r="12" spans="5:8" ht="13" x14ac:dyDescent="0.3">
      <c r="E12" s="27" t="s">
        <v>15</v>
      </c>
      <c r="F12" s="20"/>
      <c r="G12" s="20">
        <v>1000000</v>
      </c>
      <c r="H12" s="20">
        <v>1000000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37510000</v>
      </c>
      <c r="G16" s="12">
        <v>51728000</v>
      </c>
      <c r="H16" s="12">
        <v>55000000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7219000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4219000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1094833000</v>
      </c>
      <c r="G30" s="19">
        <f>+G5+G6+G7+G20</f>
        <v>1135391000</v>
      </c>
      <c r="H30" s="19">
        <f>+H5+H6+H7+H20</f>
        <v>1170769000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162129000</v>
      </c>
      <c r="G32" s="4">
        <f>SUM(G33:G38)</f>
        <v>174331000</v>
      </c>
      <c r="H32" s="4">
        <f>SUM(H33:H38)</f>
        <v>167915000</v>
      </c>
    </row>
    <row r="33" spans="5:8" ht="13" x14ac:dyDescent="0.3">
      <c r="E33" s="27" t="s">
        <v>18</v>
      </c>
      <c r="F33" s="12">
        <v>129761000</v>
      </c>
      <c r="G33" s="12">
        <v>135371000</v>
      </c>
      <c r="H33" s="12">
        <v>139109000</v>
      </c>
    </row>
    <row r="34" spans="5:8" ht="13" x14ac:dyDescent="0.3">
      <c r="E34" s="27" t="s">
        <v>36</v>
      </c>
      <c r="F34" s="12">
        <v>19368000</v>
      </c>
      <c r="G34" s="12">
        <v>25960000</v>
      </c>
      <c r="H34" s="12">
        <v>16706000</v>
      </c>
    </row>
    <row r="35" spans="5:8" ht="13" x14ac:dyDescent="0.3">
      <c r="E35" s="27" t="s">
        <v>37</v>
      </c>
      <c r="F35" s="12">
        <v>1000000</v>
      </c>
      <c r="G35" s="12">
        <v>1000000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v>12000000</v>
      </c>
      <c r="G37" s="12">
        <v>12000000</v>
      </c>
      <c r="H37" s="12">
        <v>12000000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162129000</v>
      </c>
      <c r="G41" s="31">
        <f>+G32+G39</f>
        <v>174331000</v>
      </c>
      <c r="H41" s="31">
        <f>+H32+H39</f>
        <v>167915000</v>
      </c>
    </row>
    <row r="42" spans="5:8" ht="14" x14ac:dyDescent="0.3">
      <c r="E42" s="30" t="s">
        <v>40</v>
      </c>
      <c r="F42" s="31">
        <f>+F30+F41</f>
        <v>1256962000</v>
      </c>
      <c r="G42" s="31">
        <f>+G30+G41</f>
        <v>1309722000</v>
      </c>
      <c r="H42" s="31">
        <f>+H30+H41</f>
        <v>1338684000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33432000</v>
      </c>
      <c r="G45" s="5">
        <f>SUM(G47+G53+G59+G65+G71+G77+G83+G89+G95+G101+G107+G113)</f>
        <v>39083000</v>
      </c>
      <c r="H45" s="5">
        <f>SUM(H47+H53+H59+H65+H71+H77+H83+H89+H95+H101+H107+H113)</f>
        <v>40881000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33432000</v>
      </c>
      <c r="G53" s="4">
        <f>SUM(G54:G57)</f>
        <v>39083000</v>
      </c>
      <c r="H53" s="4">
        <f>SUM(H54:H57)</f>
        <v>40881000</v>
      </c>
    </row>
    <row r="54" spans="5:8" x14ac:dyDescent="0.25">
      <c r="E54" s="7" t="s">
        <v>92</v>
      </c>
      <c r="F54" s="8">
        <v>33432000</v>
      </c>
      <c r="G54" s="9">
        <v>39083000</v>
      </c>
      <c r="H54" s="10">
        <v>40881000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33432000</v>
      </c>
      <c r="G118" s="19">
        <f>SUM(G45)</f>
        <v>39083000</v>
      </c>
      <c r="H118" s="19">
        <f>SUM(H45)</f>
        <v>40881000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topLeftCell="F41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78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105892000</v>
      </c>
      <c r="G5" s="4">
        <v>109260000</v>
      </c>
      <c r="H5" s="4">
        <v>111538000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43490000</v>
      </c>
      <c r="G7" s="5">
        <f>SUM(G8:G19)</f>
        <v>47336000</v>
      </c>
      <c r="H7" s="5">
        <f>SUM(H8:H19)</f>
        <v>49924000</v>
      </c>
    </row>
    <row r="8" spans="5:8" ht="13" x14ac:dyDescent="0.3">
      <c r="E8" s="27" t="s">
        <v>11</v>
      </c>
      <c r="F8" s="12">
        <v>23868000</v>
      </c>
      <c r="G8" s="12">
        <v>24855000</v>
      </c>
      <c r="H8" s="12">
        <v>26691000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1980000</v>
      </c>
      <c r="H11" s="12">
        <v>1789000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19622000</v>
      </c>
      <c r="G16" s="12">
        <v>20501000</v>
      </c>
      <c r="H16" s="12">
        <v>21444000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8234000</v>
      </c>
      <c r="G20" s="4">
        <f>SUM(G21:G29)</f>
        <v>7000000</v>
      </c>
      <c r="H20" s="4">
        <f>SUM(H21:H29)</f>
        <v>8000000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1234000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4000000</v>
      </c>
      <c r="G26" s="12">
        <v>4000000</v>
      </c>
      <c r="H26" s="12">
        <v>5000000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157616000</v>
      </c>
      <c r="G30" s="19">
        <f>+G5+G6+G7+G20</f>
        <v>163596000</v>
      </c>
      <c r="H30" s="19">
        <f>+H5+H6+H7+H20</f>
        <v>169462000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147000</v>
      </c>
      <c r="G32" s="4">
        <f>SUM(G33:G38)</f>
        <v>405000</v>
      </c>
      <c r="H32" s="4">
        <f>SUM(H33:H38)</f>
        <v>832000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147000</v>
      </c>
      <c r="G34" s="12">
        <v>405000</v>
      </c>
      <c r="H34" s="12">
        <v>832000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147000</v>
      </c>
      <c r="G41" s="31">
        <f>+G32+G39</f>
        <v>405000</v>
      </c>
      <c r="H41" s="31">
        <f>+H32+H39</f>
        <v>832000</v>
      </c>
    </row>
    <row r="42" spans="5:8" ht="14" x14ac:dyDescent="0.3">
      <c r="E42" s="30" t="s">
        <v>40</v>
      </c>
      <c r="F42" s="31">
        <f>+F30+F41</f>
        <v>157763000</v>
      </c>
      <c r="G42" s="31">
        <f>+G30+G41</f>
        <v>164001000</v>
      </c>
      <c r="H42" s="31">
        <f>+H30+H41</f>
        <v>170294000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2652000</v>
      </c>
      <c r="G45" s="5">
        <f>SUM(G47+G53+G59+G65+G71+G77+G83+G89+G95+G101+G107+G113)</f>
        <v>2758000</v>
      </c>
      <c r="H45" s="5">
        <f>SUM(H47+H53+H59+H65+H71+H77+H83+H89+H95+H101+H107+H113)</f>
        <v>2885000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2652000</v>
      </c>
      <c r="G53" s="4">
        <f>SUM(G54:G57)</f>
        <v>2758000</v>
      </c>
      <c r="H53" s="4">
        <f>SUM(H54:H57)</f>
        <v>2885000</v>
      </c>
    </row>
    <row r="54" spans="5:8" x14ac:dyDescent="0.25">
      <c r="E54" s="7" t="s">
        <v>92</v>
      </c>
      <c r="F54" s="8">
        <v>2652000</v>
      </c>
      <c r="G54" s="9">
        <v>2758000</v>
      </c>
      <c r="H54" s="10">
        <v>2885000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2652000</v>
      </c>
      <c r="G118" s="19">
        <f>SUM(G45)</f>
        <v>2758000</v>
      </c>
      <c r="H118" s="19">
        <f>SUM(H45)</f>
        <v>2885000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0"/>
  <sheetViews>
    <sheetView showGridLines="0" topLeftCell="E41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79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116938000</v>
      </c>
      <c r="G5" s="4">
        <v>120953000</v>
      </c>
      <c r="H5" s="4">
        <v>123872000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33583000</v>
      </c>
      <c r="G7" s="5">
        <f>SUM(G8:G19)</f>
        <v>39296000</v>
      </c>
      <c r="H7" s="5">
        <f>SUM(H8:H19)</f>
        <v>41314000</v>
      </c>
    </row>
    <row r="8" spans="5:8" ht="13" x14ac:dyDescent="0.3">
      <c r="E8" s="27" t="s">
        <v>11</v>
      </c>
      <c r="F8" s="12">
        <v>22687000</v>
      </c>
      <c r="G8" s="12">
        <v>23612000</v>
      </c>
      <c r="H8" s="12">
        <v>25333000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3300000</v>
      </c>
      <c r="H11" s="12">
        <v>2981000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10896000</v>
      </c>
      <c r="G16" s="12">
        <v>12384000</v>
      </c>
      <c r="H16" s="12">
        <v>13000000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4279000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1279000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154800000</v>
      </c>
      <c r="G30" s="19">
        <f>+G5+G6+G7+G20</f>
        <v>163249000</v>
      </c>
      <c r="H30" s="19">
        <f>+H5+H6+H7+H20</f>
        <v>168186000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14450000</v>
      </c>
      <c r="G32" s="4">
        <f>SUM(G33:G38)</f>
        <v>3034000</v>
      </c>
      <c r="H32" s="4">
        <f>SUM(H33:H38)</f>
        <v>685000</v>
      </c>
    </row>
    <row r="33" spans="5:8" ht="13" x14ac:dyDescent="0.3">
      <c r="E33" s="27" t="s">
        <v>18</v>
      </c>
      <c r="F33" s="12">
        <v>3000000</v>
      </c>
      <c r="G33" s="12"/>
      <c r="H33" s="12"/>
    </row>
    <row r="34" spans="5:8" ht="13" x14ac:dyDescent="0.3">
      <c r="E34" s="27" t="s">
        <v>36</v>
      </c>
      <c r="F34" s="12">
        <v>11450000</v>
      </c>
      <c r="G34" s="12">
        <v>3034000</v>
      </c>
      <c r="H34" s="12">
        <v>685000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14450000</v>
      </c>
      <c r="G41" s="31">
        <f>+G32+G39</f>
        <v>3034000</v>
      </c>
      <c r="H41" s="31">
        <f>+H32+H39</f>
        <v>685000</v>
      </c>
    </row>
    <row r="42" spans="5:8" ht="14" x14ac:dyDescent="0.3">
      <c r="E42" s="30" t="s">
        <v>40</v>
      </c>
      <c r="F42" s="31">
        <f>+F30+F41</f>
        <v>169250000</v>
      </c>
      <c r="G42" s="31">
        <f>+G30+G41</f>
        <v>166283000</v>
      </c>
      <c r="H42" s="31">
        <f>+H30+H41</f>
        <v>168871000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5748000</v>
      </c>
      <c r="G45" s="5">
        <f>SUM(G47+G53+G59+G65+G71+G77+G83+G89+G95+G101+G107+G113)</f>
        <v>4338000</v>
      </c>
      <c r="H45" s="5">
        <f>SUM(H47+H53+H59+H65+H71+H77+H83+H89+H95+H101+H107+H113)</f>
        <v>4538000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5748000</v>
      </c>
      <c r="G53" s="4">
        <f>SUM(G54:G57)</f>
        <v>4338000</v>
      </c>
      <c r="H53" s="4">
        <f>SUM(H54:H57)</f>
        <v>4538000</v>
      </c>
    </row>
    <row r="54" spans="5:8" x14ac:dyDescent="0.25">
      <c r="E54" s="7" t="s">
        <v>92</v>
      </c>
      <c r="F54" s="8">
        <v>5748000</v>
      </c>
      <c r="G54" s="9">
        <v>4338000</v>
      </c>
      <c r="H54" s="10">
        <v>4538000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5748000</v>
      </c>
      <c r="G118" s="19">
        <f>SUM(G45)</f>
        <v>4338000</v>
      </c>
      <c r="H118" s="19">
        <f>SUM(H45)</f>
        <v>4538000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0"/>
  <sheetViews>
    <sheetView showGridLines="0" topLeftCell="E43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80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298568000</v>
      </c>
      <c r="G5" s="4">
        <v>312620000</v>
      </c>
      <c r="H5" s="4">
        <v>325210000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64627000</v>
      </c>
      <c r="G7" s="5">
        <f>SUM(G8:G19)</f>
        <v>69052000</v>
      </c>
      <c r="H7" s="5">
        <f>SUM(H8:H19)</f>
        <v>73158000</v>
      </c>
    </row>
    <row r="8" spans="5:8" ht="13" x14ac:dyDescent="0.3">
      <c r="E8" s="27" t="s">
        <v>11</v>
      </c>
      <c r="F8" s="12">
        <v>46656000</v>
      </c>
      <c r="G8" s="12">
        <v>48835000</v>
      </c>
      <c r="H8" s="12">
        <v>52890000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5620000</v>
      </c>
      <c r="H11" s="12">
        <v>5000000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17971000</v>
      </c>
      <c r="G16" s="12">
        <v>14597000</v>
      </c>
      <c r="H16" s="12">
        <v>15268000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3599000</v>
      </c>
      <c r="G20" s="4">
        <f>SUM(G21:G29)</f>
        <v>2300000</v>
      </c>
      <c r="H20" s="4">
        <f>SUM(H21:H29)</f>
        <v>2500000</v>
      </c>
    </row>
    <row r="21" spans="5:8" ht="13" x14ac:dyDescent="0.3">
      <c r="E21" s="27" t="s">
        <v>24</v>
      </c>
      <c r="F21" s="20">
        <v>2300000</v>
      </c>
      <c r="G21" s="20">
        <v>2300000</v>
      </c>
      <c r="H21" s="20">
        <v>2500000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1299000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366794000</v>
      </c>
      <c r="G30" s="19">
        <f>+G5+G6+G7+G20</f>
        <v>383972000</v>
      </c>
      <c r="H30" s="19">
        <f>+H5+H6+H7+H20</f>
        <v>400868000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55717000</v>
      </c>
      <c r="G32" s="4">
        <f>SUM(G33:G38)</f>
        <v>14259000</v>
      </c>
      <c r="H32" s="4">
        <f>SUM(H33:H38)</f>
        <v>6648000</v>
      </c>
    </row>
    <row r="33" spans="5:8" ht="13" x14ac:dyDescent="0.3">
      <c r="E33" s="27" t="s">
        <v>18</v>
      </c>
      <c r="F33" s="12">
        <v>42000000</v>
      </c>
      <c r="G33" s="12">
        <v>9000000</v>
      </c>
      <c r="H33" s="12"/>
    </row>
    <row r="34" spans="5:8" ht="13" x14ac:dyDescent="0.3">
      <c r="E34" s="27" t="s">
        <v>36</v>
      </c>
      <c r="F34" s="12">
        <v>13717000</v>
      </c>
      <c r="G34" s="12">
        <v>5259000</v>
      </c>
      <c r="H34" s="12">
        <v>6648000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55717000</v>
      </c>
      <c r="G41" s="31">
        <f>+G32+G39</f>
        <v>14259000</v>
      </c>
      <c r="H41" s="31">
        <f>+H32+H39</f>
        <v>6648000</v>
      </c>
    </row>
    <row r="42" spans="5:8" ht="14" x14ac:dyDescent="0.3">
      <c r="E42" s="30" t="s">
        <v>40</v>
      </c>
      <c r="F42" s="31">
        <f>+F30+F41</f>
        <v>422511000</v>
      </c>
      <c r="G42" s="31">
        <f>+G30+G41</f>
        <v>398231000</v>
      </c>
      <c r="H42" s="31">
        <f>+H30+H41</f>
        <v>407516000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18918000</v>
      </c>
      <c r="G45" s="5">
        <f>SUM(G47+G53+G59+G65+G71+G77+G83+G89+G95+G101+G107+G113)</f>
        <v>17348000</v>
      </c>
      <c r="H45" s="5">
        <f>SUM(H47+H53+H59+H65+H71+H77+H83+H89+H95+H101+H107+H113)</f>
        <v>18146000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18918000</v>
      </c>
      <c r="G53" s="4">
        <f>SUM(G54:G57)</f>
        <v>17348000</v>
      </c>
      <c r="H53" s="4">
        <f>SUM(H54:H57)</f>
        <v>18146000</v>
      </c>
    </row>
    <row r="54" spans="5:8" x14ac:dyDescent="0.25">
      <c r="E54" s="7" t="s">
        <v>92</v>
      </c>
      <c r="F54" s="8">
        <v>18918000</v>
      </c>
      <c r="G54" s="9">
        <v>17348000</v>
      </c>
      <c r="H54" s="10">
        <v>18146000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18918000</v>
      </c>
      <c r="G118" s="19">
        <f>SUM(G45)</f>
        <v>17348000</v>
      </c>
      <c r="H118" s="19">
        <f>SUM(H45)</f>
        <v>18146000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0"/>
  <sheetViews>
    <sheetView showGridLines="0" topLeftCell="F4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81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278095000</v>
      </c>
      <c r="G5" s="4">
        <v>288372000</v>
      </c>
      <c r="H5" s="4">
        <v>296205000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135147000</v>
      </c>
      <c r="G7" s="5">
        <f>SUM(G8:G19)</f>
        <v>219499000</v>
      </c>
      <c r="H7" s="5">
        <f>SUM(H8:H19)</f>
        <v>354078000</v>
      </c>
    </row>
    <row r="8" spans="5:8" ht="13" x14ac:dyDescent="0.3">
      <c r="E8" s="27" t="s">
        <v>11</v>
      </c>
      <c r="F8" s="12">
        <v>48656000</v>
      </c>
      <c r="G8" s="12">
        <v>50939000</v>
      </c>
      <c r="H8" s="12">
        <v>55188000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15585000</v>
      </c>
      <c r="G11" s="12">
        <v>17000000</v>
      </c>
      <c r="H11" s="12">
        <v>20000000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>
        <v>60000000</v>
      </c>
      <c r="G15" s="12">
        <v>141112000</v>
      </c>
      <c r="H15" s="12">
        <v>266890000</v>
      </c>
    </row>
    <row r="16" spans="5:8" ht="13" x14ac:dyDescent="0.3">
      <c r="E16" s="27" t="s">
        <v>19</v>
      </c>
      <c r="F16" s="12">
        <v>10906000</v>
      </c>
      <c r="G16" s="12">
        <v>10448000</v>
      </c>
      <c r="H16" s="12">
        <v>12000000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4480000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1480000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417722000</v>
      </c>
      <c r="G30" s="19">
        <f>+G5+G6+G7+G20</f>
        <v>510871000</v>
      </c>
      <c r="H30" s="19">
        <f>+H5+H6+H7+H20</f>
        <v>653283000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0</v>
      </c>
      <c r="G41" s="31">
        <f>+G32+G39</f>
        <v>0</v>
      </c>
      <c r="H41" s="31">
        <f>+H32+H39</f>
        <v>0</v>
      </c>
    </row>
    <row r="42" spans="5:8" ht="14" x14ac:dyDescent="0.3">
      <c r="E42" s="30" t="s">
        <v>40</v>
      </c>
      <c r="F42" s="31">
        <f>+F30+F41</f>
        <v>417722000</v>
      </c>
      <c r="G42" s="31">
        <f>+G30+G41</f>
        <v>510871000</v>
      </c>
      <c r="H42" s="31">
        <f>+H30+H41</f>
        <v>653283000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7938000</v>
      </c>
      <c r="G45" s="5">
        <f>SUM(G47+G53+G59+G65+G71+G77+G83+G89+G95+G101+G107+G113)</f>
        <v>9473000</v>
      </c>
      <c r="H45" s="5">
        <f>SUM(H47+H53+H59+H65+H71+H77+H83+H89+H95+H101+H107+H113)</f>
        <v>9909000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7938000</v>
      </c>
      <c r="G53" s="4">
        <f>SUM(G54:G57)</f>
        <v>9473000</v>
      </c>
      <c r="H53" s="4">
        <f>SUM(H54:H57)</f>
        <v>9909000</v>
      </c>
    </row>
    <row r="54" spans="5:8" x14ac:dyDescent="0.25">
      <c r="E54" s="7" t="s">
        <v>92</v>
      </c>
      <c r="F54" s="8">
        <v>7938000</v>
      </c>
      <c r="G54" s="9">
        <v>9473000</v>
      </c>
      <c r="H54" s="10">
        <v>9909000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7938000</v>
      </c>
      <c r="G118" s="19">
        <f>SUM(G45)</f>
        <v>9473000</v>
      </c>
      <c r="H118" s="19">
        <f>SUM(H45)</f>
        <v>9909000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0"/>
  <sheetViews>
    <sheetView showGridLines="0" topLeftCell="F43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82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295487000</v>
      </c>
      <c r="G5" s="4">
        <v>314063000</v>
      </c>
      <c r="H5" s="4">
        <v>332997000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86386000</v>
      </c>
      <c r="G7" s="5">
        <f>SUM(G8:G19)</f>
        <v>121199000</v>
      </c>
      <c r="H7" s="5">
        <f>SUM(H8:H19)</f>
        <v>136793000</v>
      </c>
    </row>
    <row r="8" spans="5:8" ht="13" x14ac:dyDescent="0.3">
      <c r="E8" s="27" t="s">
        <v>11</v>
      </c>
      <c r="F8" s="12">
        <v>51791000</v>
      </c>
      <c r="G8" s="12">
        <v>54238000</v>
      </c>
      <c r="H8" s="12">
        <v>58793000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10234000</v>
      </c>
      <c r="G11" s="12">
        <v>10000000</v>
      </c>
      <c r="H11" s="12">
        <v>10000000</v>
      </c>
    </row>
    <row r="12" spans="5:8" ht="13" x14ac:dyDescent="0.3">
      <c r="E12" s="27" t="s">
        <v>15</v>
      </c>
      <c r="F12" s="20"/>
      <c r="G12" s="20">
        <v>1000000</v>
      </c>
      <c r="H12" s="20">
        <v>1000000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>
        <v>30000000</v>
      </c>
      <c r="H15" s="12">
        <v>40000000</v>
      </c>
    </row>
    <row r="16" spans="5:8" ht="13" x14ac:dyDescent="0.3">
      <c r="E16" s="27" t="s">
        <v>19</v>
      </c>
      <c r="F16" s="12">
        <v>24361000</v>
      </c>
      <c r="G16" s="12">
        <v>25961000</v>
      </c>
      <c r="H16" s="12">
        <v>27000000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3900000</v>
      </c>
      <c r="G20" s="4">
        <f>SUM(G21:G29)</f>
        <v>2700000</v>
      </c>
      <c r="H20" s="4">
        <f>SUM(H21:H29)</f>
        <v>2800000</v>
      </c>
    </row>
    <row r="21" spans="5:8" ht="13" x14ac:dyDescent="0.3">
      <c r="E21" s="27" t="s">
        <v>24</v>
      </c>
      <c r="F21" s="20">
        <v>2700000</v>
      </c>
      <c r="G21" s="20">
        <v>2700000</v>
      </c>
      <c r="H21" s="20">
        <v>2800000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385773000</v>
      </c>
      <c r="G30" s="19">
        <f>+G5+G6+G7+G20</f>
        <v>437962000</v>
      </c>
      <c r="H30" s="19">
        <f>+H5+H6+H7+H20</f>
        <v>472590000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1500000</v>
      </c>
      <c r="G32" s="4">
        <f>SUM(G33:G38)</f>
        <v>100000</v>
      </c>
      <c r="H32" s="4">
        <f>SUM(H33:H38)</f>
        <v>100000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>
        <v>1500000</v>
      </c>
      <c r="G35" s="12">
        <v>100000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1500000</v>
      </c>
      <c r="G41" s="31">
        <f>+G32+G39</f>
        <v>100000</v>
      </c>
      <c r="H41" s="31">
        <f>+H32+H39</f>
        <v>100000</v>
      </c>
    </row>
    <row r="42" spans="5:8" ht="14" x14ac:dyDescent="0.3">
      <c r="E42" s="30" t="s">
        <v>40</v>
      </c>
      <c r="F42" s="31">
        <f>+F30+F41</f>
        <v>387273000</v>
      </c>
      <c r="G42" s="31">
        <f>+G30+G41</f>
        <v>438062000</v>
      </c>
      <c r="H42" s="31">
        <f>+H30+H41</f>
        <v>472690000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13380000</v>
      </c>
      <c r="G45" s="5">
        <f>SUM(G47+G53+G59+G65+G71+G77+G83+G89+G95+G101+G107+G113)</f>
        <v>14035000</v>
      </c>
      <c r="H45" s="5">
        <f>SUM(H47+H53+H59+H65+H71+H77+H83+H89+H95+H101+H107+H113)</f>
        <v>14681000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13380000</v>
      </c>
      <c r="G53" s="4">
        <f>SUM(G54:G57)</f>
        <v>14035000</v>
      </c>
      <c r="H53" s="4">
        <f>SUM(H54:H57)</f>
        <v>14681000</v>
      </c>
    </row>
    <row r="54" spans="5:8" x14ac:dyDescent="0.25">
      <c r="E54" s="7" t="s">
        <v>92</v>
      </c>
      <c r="F54" s="8">
        <v>13380000</v>
      </c>
      <c r="G54" s="9">
        <v>14035000</v>
      </c>
      <c r="H54" s="10">
        <v>14681000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13380000</v>
      </c>
      <c r="G118" s="19">
        <f>SUM(G45)</f>
        <v>14035000</v>
      </c>
      <c r="H118" s="19">
        <f>SUM(H45)</f>
        <v>14681000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0"/>
  <sheetViews>
    <sheetView showGridLines="0" topLeftCell="E43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83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136158000</v>
      </c>
      <c r="G5" s="4">
        <v>140691000</v>
      </c>
      <c r="H5" s="4">
        <v>143887000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63786000</v>
      </c>
      <c r="G7" s="5">
        <f>SUM(G8:G19)</f>
        <v>52075000</v>
      </c>
      <c r="H7" s="5">
        <f>SUM(H8:H19)</f>
        <v>56625000</v>
      </c>
    </row>
    <row r="8" spans="5:8" ht="13" x14ac:dyDescent="0.3">
      <c r="E8" s="27" t="s">
        <v>11</v>
      </c>
      <c r="F8" s="12">
        <v>25550000</v>
      </c>
      <c r="G8" s="12">
        <v>26625000</v>
      </c>
      <c r="H8" s="12">
        <v>28625000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23236000</v>
      </c>
      <c r="G11" s="12">
        <v>6000000</v>
      </c>
      <c r="H11" s="12">
        <v>7000000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15000000</v>
      </c>
      <c r="G16" s="12">
        <v>19450000</v>
      </c>
      <c r="H16" s="12">
        <v>21000000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4200000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204144000</v>
      </c>
      <c r="G30" s="19">
        <f>+G5+G6+G7+G20</f>
        <v>195766000</v>
      </c>
      <c r="H30" s="19">
        <f>+H5+H6+H7+H20</f>
        <v>203512000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35000000</v>
      </c>
      <c r="G32" s="4">
        <f>SUM(G33:G38)</f>
        <v>20000000</v>
      </c>
      <c r="H32" s="4">
        <f>SUM(H33:H38)</f>
        <v>30000000</v>
      </c>
    </row>
    <row r="33" spans="5:8" ht="13" x14ac:dyDescent="0.3">
      <c r="E33" s="27" t="s">
        <v>18</v>
      </c>
      <c r="F33" s="12">
        <v>35000000</v>
      </c>
      <c r="G33" s="12">
        <v>20000000</v>
      </c>
      <c r="H33" s="12">
        <v>30000000</v>
      </c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35000000</v>
      </c>
      <c r="G41" s="31">
        <f>+G32+G39</f>
        <v>20000000</v>
      </c>
      <c r="H41" s="31">
        <f>+H32+H39</f>
        <v>30000000</v>
      </c>
    </row>
    <row r="42" spans="5:8" ht="14" x14ac:dyDescent="0.3">
      <c r="E42" s="30" t="s">
        <v>40</v>
      </c>
      <c r="F42" s="31">
        <f>+F30+F41</f>
        <v>239144000</v>
      </c>
      <c r="G42" s="31">
        <f>+G30+G41</f>
        <v>215766000</v>
      </c>
      <c r="H42" s="31">
        <f>+H30+H41</f>
        <v>233512000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2970000</v>
      </c>
      <c r="G45" s="5">
        <f>SUM(G47+G53+G59+G65+G71+G77+G83+G89+G95+G101+G107+G113)</f>
        <v>3050000</v>
      </c>
      <c r="H45" s="5">
        <f>SUM(H47+H53+H59+H65+H71+H77+H83+H89+H95+H101+H107+H113)</f>
        <v>3190000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2970000</v>
      </c>
      <c r="G53" s="4">
        <f>SUM(G54:G57)</f>
        <v>3050000</v>
      </c>
      <c r="H53" s="4">
        <f>SUM(H54:H57)</f>
        <v>3190000</v>
      </c>
    </row>
    <row r="54" spans="5:8" x14ac:dyDescent="0.25">
      <c r="E54" s="7" t="s">
        <v>92</v>
      </c>
      <c r="F54" s="8">
        <v>2970000</v>
      </c>
      <c r="G54" s="9">
        <v>3050000</v>
      </c>
      <c r="H54" s="10">
        <v>3190000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2970000</v>
      </c>
      <c r="G118" s="19">
        <f>SUM(G45)</f>
        <v>3050000</v>
      </c>
      <c r="H118" s="19">
        <f>SUM(H45)</f>
        <v>3190000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0"/>
  <sheetViews>
    <sheetView showGridLines="0" topLeftCell="A29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84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1113938000</v>
      </c>
      <c r="G5" s="4">
        <v>1201841000</v>
      </c>
      <c r="H5" s="4">
        <v>1298009000</v>
      </c>
    </row>
    <row r="6" spans="5:8" ht="13" x14ac:dyDescent="0.3">
      <c r="E6" s="26" t="s">
        <v>9</v>
      </c>
      <c r="F6" s="4">
        <v>443643000</v>
      </c>
      <c r="G6" s="4"/>
      <c r="H6" s="4"/>
    </row>
    <row r="7" spans="5:8" ht="14" x14ac:dyDescent="0.3">
      <c r="E7" s="24" t="s">
        <v>10</v>
      </c>
      <c r="F7" s="5">
        <f>SUM(F8:F19)</f>
        <v>1141341000</v>
      </c>
      <c r="G7" s="5">
        <f>SUM(G8:G19)</f>
        <v>1136417000</v>
      </c>
      <c r="H7" s="5">
        <f>SUM(H8:H19)</f>
        <v>1195272000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>
        <v>530611000</v>
      </c>
      <c r="G9" s="12">
        <v>554277000</v>
      </c>
      <c r="H9" s="12">
        <v>656766000</v>
      </c>
    </row>
    <row r="10" spans="5:8" ht="13" x14ac:dyDescent="0.3">
      <c r="E10" s="27" t="s">
        <v>13</v>
      </c>
      <c r="F10" s="20">
        <v>266686000</v>
      </c>
      <c r="G10" s="20">
        <v>261609000</v>
      </c>
      <c r="H10" s="20">
        <v>203520000</v>
      </c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>
        <v>42042000</v>
      </c>
      <c r="G12" s="20">
        <v>5000000</v>
      </c>
      <c r="H12" s="20">
        <v>5000000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>
        <v>302002000</v>
      </c>
      <c r="G19" s="12">
        <v>315531000</v>
      </c>
      <c r="H19" s="12">
        <v>329986000</v>
      </c>
    </row>
    <row r="20" spans="5:8" ht="14" x14ac:dyDescent="0.3">
      <c r="E20" s="24" t="s">
        <v>23</v>
      </c>
      <c r="F20" s="4">
        <f>SUM(F21:F29)</f>
        <v>13839000</v>
      </c>
      <c r="G20" s="4">
        <f>SUM(G21:G29)</f>
        <v>15000000</v>
      </c>
      <c r="H20" s="4">
        <f>SUM(H21:H29)</f>
        <v>14200000</v>
      </c>
    </row>
    <row r="21" spans="5:8" ht="13" x14ac:dyDescent="0.3">
      <c r="E21" s="27" t="s">
        <v>24</v>
      </c>
      <c r="F21" s="20">
        <v>2000000</v>
      </c>
      <c r="G21" s="20">
        <v>2000000</v>
      </c>
      <c r="H21" s="20">
        <v>2200000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1839000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>
        <v>10000000</v>
      </c>
      <c r="G28" s="20">
        <v>13000000</v>
      </c>
      <c r="H28" s="20">
        <v>12000000</v>
      </c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2712761000</v>
      </c>
      <c r="G30" s="19">
        <f>+G5+G6+G7+G20</f>
        <v>2353258000</v>
      </c>
      <c r="H30" s="19">
        <f>+H5+H6+H7+H20</f>
        <v>2507481000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3447000</v>
      </c>
      <c r="G32" s="4">
        <f>SUM(G33:G38)</f>
        <v>2324000</v>
      </c>
      <c r="H32" s="4">
        <f>SUM(H33:H38)</f>
        <v>527000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2947000</v>
      </c>
      <c r="G34" s="12">
        <v>1824000</v>
      </c>
      <c r="H34" s="12">
        <v>27000</v>
      </c>
    </row>
    <row r="35" spans="5:8" ht="13" x14ac:dyDescent="0.3">
      <c r="E35" s="27" t="s">
        <v>37</v>
      </c>
      <c r="F35" s="12">
        <v>500000</v>
      </c>
      <c r="G35" s="12">
        <v>500000</v>
      </c>
      <c r="H35" s="12">
        <v>500000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2215000</v>
      </c>
      <c r="G39" s="4">
        <f>SUM(G40:G40)</f>
        <v>1457000</v>
      </c>
      <c r="H39" s="4">
        <f>SUM(H40:H40)</f>
        <v>2406000</v>
      </c>
    </row>
    <row r="40" spans="5:8" ht="13" x14ac:dyDescent="0.3">
      <c r="E40" s="27" t="s">
        <v>25</v>
      </c>
      <c r="F40" s="20">
        <v>2215000</v>
      </c>
      <c r="G40" s="20">
        <v>1457000</v>
      </c>
      <c r="H40" s="20">
        <v>2406000</v>
      </c>
    </row>
    <row r="41" spans="5:8" ht="14" x14ac:dyDescent="0.3">
      <c r="E41" s="30" t="s">
        <v>39</v>
      </c>
      <c r="F41" s="31">
        <f>+F32+F39</f>
        <v>5662000</v>
      </c>
      <c r="G41" s="31">
        <f>+G32+G39</f>
        <v>3781000</v>
      </c>
      <c r="H41" s="31">
        <f>+H32+H39</f>
        <v>2933000</v>
      </c>
    </row>
    <row r="42" spans="5:8" ht="14" x14ac:dyDescent="0.3">
      <c r="E42" s="30" t="s">
        <v>40</v>
      </c>
      <c r="F42" s="31">
        <f>+F30+F41</f>
        <v>2718423000</v>
      </c>
      <c r="G42" s="31">
        <f>+G30+G41</f>
        <v>2357039000</v>
      </c>
      <c r="H42" s="31">
        <f>+H30+H41</f>
        <v>2510414000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295174000</v>
      </c>
      <c r="G45" s="5">
        <f>SUM(G47+G53+G59+G65+G71+G77+G83+G89+G95+G101+G107+G113)</f>
        <v>300425000</v>
      </c>
      <c r="H45" s="5">
        <f>SUM(H47+H53+H59+H65+H71+H77+H83+H89+H95+H101+H107+H113)</f>
        <v>310441000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292174000</v>
      </c>
      <c r="G53" s="4">
        <f>SUM(G54:G57)</f>
        <v>297425000</v>
      </c>
      <c r="H53" s="4">
        <f>SUM(H54:H57)</f>
        <v>307441000</v>
      </c>
    </row>
    <row r="54" spans="5:8" x14ac:dyDescent="0.25">
      <c r="E54" s="7" t="s">
        <v>92</v>
      </c>
      <c r="F54" s="8">
        <v>292174000</v>
      </c>
      <c r="G54" s="9">
        <v>297425000</v>
      </c>
      <c r="H54" s="10">
        <v>307441000</v>
      </c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3000000</v>
      </c>
      <c r="G59" s="4">
        <f>SUM(G60:G63)</f>
        <v>3000000</v>
      </c>
      <c r="H59" s="4">
        <f>SUM(H60:H63)</f>
        <v>3000000</v>
      </c>
    </row>
    <row r="60" spans="5:8" x14ac:dyDescent="0.25">
      <c r="E60" s="7" t="s">
        <v>94</v>
      </c>
      <c r="F60" s="8">
        <v>3000000</v>
      </c>
      <c r="G60" s="9">
        <v>3000000</v>
      </c>
      <c r="H60" s="10">
        <v>3000000</v>
      </c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295174000</v>
      </c>
      <c r="G118" s="19">
        <f>SUM(G45)</f>
        <v>300425000</v>
      </c>
      <c r="H118" s="19">
        <f>SUM(H45)</f>
        <v>310441000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46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153059000</v>
      </c>
      <c r="G5" s="4">
        <v>155598000</v>
      </c>
      <c r="H5" s="4">
        <v>157072000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2561000</v>
      </c>
      <c r="G7" s="5">
        <f>SUM(G8:G19)</f>
        <v>2675000</v>
      </c>
      <c r="H7" s="5">
        <f>SUM(H8:H19)</f>
        <v>2798000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2561000</v>
      </c>
      <c r="G13" s="20">
        <v>2675000</v>
      </c>
      <c r="H13" s="20">
        <v>2798000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2322000</v>
      </c>
      <c r="G20" s="4">
        <f>SUM(G21:G29)</f>
        <v>1000000</v>
      </c>
      <c r="H20" s="4">
        <f>SUM(H21:H29)</f>
        <v>1200000</v>
      </c>
    </row>
    <row r="21" spans="5:8" ht="13" x14ac:dyDescent="0.3">
      <c r="E21" s="27" t="s">
        <v>24</v>
      </c>
      <c r="F21" s="20">
        <v>1000000</v>
      </c>
      <c r="G21" s="20">
        <v>1000000</v>
      </c>
      <c r="H21" s="20">
        <v>1200000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1322000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157942000</v>
      </c>
      <c r="G30" s="19">
        <f>+G5+G6+G7+G20</f>
        <v>159273000</v>
      </c>
      <c r="H30" s="19">
        <f>+H5+H6+H7+H20</f>
        <v>161070000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2583000</v>
      </c>
      <c r="G39" s="4">
        <f>SUM(G40:G40)</f>
        <v>1457000</v>
      </c>
      <c r="H39" s="4">
        <f>SUM(H40:H40)</f>
        <v>2406000</v>
      </c>
    </row>
    <row r="40" spans="5:8" ht="13" x14ac:dyDescent="0.3">
      <c r="E40" s="27" t="s">
        <v>25</v>
      </c>
      <c r="F40" s="20">
        <v>2583000</v>
      </c>
      <c r="G40" s="20">
        <v>1457000</v>
      </c>
      <c r="H40" s="20">
        <v>2406000</v>
      </c>
    </row>
    <row r="41" spans="5:8" ht="14" x14ac:dyDescent="0.3">
      <c r="E41" s="30" t="s">
        <v>39</v>
      </c>
      <c r="F41" s="31">
        <f>+F32+F39</f>
        <v>2583000</v>
      </c>
      <c r="G41" s="31">
        <f>+G32+G39</f>
        <v>1457000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160525000</v>
      </c>
      <c r="G42" s="31">
        <f>+G30+G41</f>
        <v>160730000</v>
      </c>
      <c r="H42" s="31">
        <f>+H30+H41</f>
        <v>163476000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43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139749000</v>
      </c>
      <c r="G5" s="4">
        <v>140537000</v>
      </c>
      <c r="H5" s="4">
        <v>139508000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2699000</v>
      </c>
      <c r="G7" s="5">
        <f>SUM(G8:G19)</f>
        <v>2820000</v>
      </c>
      <c r="H7" s="5">
        <f>SUM(H8:H19)</f>
        <v>2949000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2699000</v>
      </c>
      <c r="G13" s="20">
        <v>2820000</v>
      </c>
      <c r="H13" s="20">
        <v>2949000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9713000</v>
      </c>
      <c r="G20" s="4">
        <f>SUM(G21:G29)</f>
        <v>7300000</v>
      </c>
      <c r="H20" s="4">
        <f>SUM(H21:H29)</f>
        <v>7500000</v>
      </c>
    </row>
    <row r="21" spans="5:8" ht="13" x14ac:dyDescent="0.3">
      <c r="E21" s="27" t="s">
        <v>24</v>
      </c>
      <c r="F21" s="20">
        <v>2300000</v>
      </c>
      <c r="G21" s="20">
        <v>2300000</v>
      </c>
      <c r="H21" s="20">
        <v>2500000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1913000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5500000</v>
      </c>
      <c r="G26" s="12">
        <v>5000000</v>
      </c>
      <c r="H26" s="12">
        <v>5000000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152161000</v>
      </c>
      <c r="G30" s="19">
        <f>+G5+G6+G7+G20</f>
        <v>150657000</v>
      </c>
      <c r="H30" s="19">
        <f>+H5+H6+H7+H20</f>
        <v>149957000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2488000</v>
      </c>
      <c r="G39" s="4">
        <f>SUM(G40:G40)</f>
        <v>4034000</v>
      </c>
      <c r="H39" s="4">
        <f>SUM(H40:H40)</f>
        <v>2406000</v>
      </c>
    </row>
    <row r="40" spans="5:8" ht="13" x14ac:dyDescent="0.3">
      <c r="E40" s="27" t="s">
        <v>25</v>
      </c>
      <c r="F40" s="20">
        <v>2488000</v>
      </c>
      <c r="G40" s="20">
        <v>4034000</v>
      </c>
      <c r="H40" s="20">
        <v>2406000</v>
      </c>
    </row>
    <row r="41" spans="5:8" ht="14" x14ac:dyDescent="0.3">
      <c r="E41" s="30" t="s">
        <v>39</v>
      </c>
      <c r="F41" s="31">
        <f>+F32+F39</f>
        <v>2488000</v>
      </c>
      <c r="G41" s="31">
        <f>+G32+G39</f>
        <v>4034000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154649000</v>
      </c>
      <c r="G42" s="31">
        <f>+G30+G41</f>
        <v>154691000</v>
      </c>
      <c r="H42" s="31">
        <f>+H30+H41</f>
        <v>152363000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44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177399000</v>
      </c>
      <c r="G5" s="4">
        <v>183477000</v>
      </c>
      <c r="H5" s="4">
        <v>190008000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2455000</v>
      </c>
      <c r="G7" s="5">
        <f>SUM(G8:G19)</f>
        <v>2565000</v>
      </c>
      <c r="H7" s="5">
        <f>SUM(H8:H19)</f>
        <v>2683000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2455000</v>
      </c>
      <c r="G13" s="20">
        <v>2565000</v>
      </c>
      <c r="H13" s="20">
        <v>2683000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2500000</v>
      </c>
      <c r="G20" s="4">
        <f>SUM(G21:G29)</f>
        <v>1400000</v>
      </c>
      <c r="H20" s="4">
        <f>SUM(H21:H29)</f>
        <v>1600000</v>
      </c>
    </row>
    <row r="21" spans="5:8" ht="13" x14ac:dyDescent="0.3">
      <c r="E21" s="27" t="s">
        <v>24</v>
      </c>
      <c r="F21" s="20">
        <v>1300000</v>
      </c>
      <c r="G21" s="20">
        <v>1400000</v>
      </c>
      <c r="H21" s="20">
        <v>1600000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182354000</v>
      </c>
      <c r="G30" s="19">
        <f>+G5+G6+G7+G20</f>
        <v>187442000</v>
      </c>
      <c r="H30" s="19">
        <f>+H5+H6+H7+H20</f>
        <v>194291000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2568000</v>
      </c>
      <c r="G39" s="4">
        <f>SUM(G40:G40)</f>
        <v>4034000</v>
      </c>
      <c r="H39" s="4">
        <f>SUM(H40:H40)</f>
        <v>2406000</v>
      </c>
    </row>
    <row r="40" spans="5:8" ht="13" x14ac:dyDescent="0.3">
      <c r="E40" s="27" t="s">
        <v>25</v>
      </c>
      <c r="F40" s="20">
        <v>2568000</v>
      </c>
      <c r="G40" s="20">
        <v>4034000</v>
      </c>
      <c r="H40" s="20">
        <v>2406000</v>
      </c>
    </row>
    <row r="41" spans="5:8" ht="14" x14ac:dyDescent="0.3">
      <c r="E41" s="30" t="s">
        <v>39</v>
      </c>
      <c r="F41" s="31">
        <f>+F32+F39</f>
        <v>2568000</v>
      </c>
      <c r="G41" s="31">
        <f>+G32+G39</f>
        <v>4034000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184922000</v>
      </c>
      <c r="G42" s="31">
        <f>+G30+G41</f>
        <v>191476000</v>
      </c>
      <c r="H42" s="31">
        <f>+H30+H41</f>
        <v>196697000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45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407135000</v>
      </c>
      <c r="G5" s="4">
        <v>417302000</v>
      </c>
      <c r="H5" s="4">
        <v>426154000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2653000</v>
      </c>
      <c r="G7" s="5">
        <f>SUM(G8:G19)</f>
        <v>2772000</v>
      </c>
      <c r="H7" s="5">
        <f>SUM(H8:H19)</f>
        <v>2899000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2653000</v>
      </c>
      <c r="G13" s="20">
        <v>2772000</v>
      </c>
      <c r="H13" s="20">
        <v>2899000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3161000</v>
      </c>
      <c r="G20" s="4">
        <f>SUM(G21:G29)</f>
        <v>1800000</v>
      </c>
      <c r="H20" s="4">
        <f>SUM(H21:H29)</f>
        <v>2000000</v>
      </c>
    </row>
    <row r="21" spans="5:8" ht="13" x14ac:dyDescent="0.3">
      <c r="E21" s="27" t="s">
        <v>24</v>
      </c>
      <c r="F21" s="20">
        <v>1800000</v>
      </c>
      <c r="G21" s="20">
        <v>1800000</v>
      </c>
      <c r="H21" s="20">
        <v>2000000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1361000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412949000</v>
      </c>
      <c r="G30" s="19">
        <f>+G5+G6+G7+G20</f>
        <v>421874000</v>
      </c>
      <c r="H30" s="19">
        <f>+H5+H6+H7+H20</f>
        <v>431053000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2201000</v>
      </c>
      <c r="G39" s="4">
        <f>SUM(G40:G40)</f>
        <v>2874000</v>
      </c>
      <c r="H39" s="4">
        <f>SUM(H40:H40)</f>
        <v>2406000</v>
      </c>
    </row>
    <row r="40" spans="5:8" ht="13" x14ac:dyDescent="0.3">
      <c r="E40" s="27" t="s">
        <v>25</v>
      </c>
      <c r="F40" s="20">
        <v>2201000</v>
      </c>
      <c r="G40" s="20">
        <v>2874000</v>
      </c>
      <c r="H40" s="20">
        <v>2406000</v>
      </c>
    </row>
    <row r="41" spans="5:8" ht="14" x14ac:dyDescent="0.3">
      <c r="E41" s="30" t="s">
        <v>39</v>
      </c>
      <c r="F41" s="31">
        <f>+F32+F39</f>
        <v>2201000</v>
      </c>
      <c r="G41" s="31">
        <f>+G32+G39</f>
        <v>2874000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415150000</v>
      </c>
      <c r="G42" s="31">
        <f>+G30+G41</f>
        <v>424748000</v>
      </c>
      <c r="H42" s="31">
        <f>+H30+H41</f>
        <v>433459000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46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1110786000</v>
      </c>
      <c r="G5" s="4">
        <v>1176209000</v>
      </c>
      <c r="H5" s="4">
        <v>1245822000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348778000</v>
      </c>
      <c r="G7" s="5">
        <f>SUM(G8:G19)</f>
        <v>366737000</v>
      </c>
      <c r="H7" s="5">
        <f>SUM(H8:H19)</f>
        <v>400060000</v>
      </c>
    </row>
    <row r="8" spans="5:8" ht="13" x14ac:dyDescent="0.3">
      <c r="E8" s="27" t="s">
        <v>11</v>
      </c>
      <c r="F8" s="12">
        <v>345927000</v>
      </c>
      <c r="G8" s="12">
        <v>363759000</v>
      </c>
      <c r="H8" s="12">
        <v>396945000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2851000</v>
      </c>
      <c r="G13" s="20">
        <v>2978000</v>
      </c>
      <c r="H13" s="20">
        <v>3115000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5291000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2291000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1464855000</v>
      </c>
      <c r="G30" s="19">
        <f>+G5+G6+G7+G20</f>
        <v>1545946000</v>
      </c>
      <c r="H30" s="19">
        <f>+H5+H6+H7+H20</f>
        <v>1648882000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173188000</v>
      </c>
      <c r="G32" s="4">
        <f>SUM(G33:G38)</f>
        <v>204378000</v>
      </c>
      <c r="H32" s="4">
        <f>SUM(H33:H38)</f>
        <v>204378000</v>
      </c>
    </row>
    <row r="33" spans="5:8" ht="13" x14ac:dyDescent="0.3">
      <c r="E33" s="27" t="s">
        <v>18</v>
      </c>
      <c r="F33" s="12">
        <v>55000000</v>
      </c>
      <c r="G33" s="12">
        <v>62000000</v>
      </c>
      <c r="H33" s="12">
        <v>62000000</v>
      </c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v>118188000</v>
      </c>
      <c r="G37" s="12">
        <v>142378000</v>
      </c>
      <c r="H37" s="12">
        <v>142378000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3145000</v>
      </c>
      <c r="G39" s="4">
        <f>SUM(G40:G40)</f>
        <v>2617000</v>
      </c>
      <c r="H39" s="4">
        <f>SUM(H40:H40)</f>
        <v>2406000</v>
      </c>
    </row>
    <row r="40" spans="5:8" ht="13" x14ac:dyDescent="0.3">
      <c r="E40" s="27" t="s">
        <v>25</v>
      </c>
      <c r="F40" s="20">
        <v>3145000</v>
      </c>
      <c r="G40" s="20">
        <v>2617000</v>
      </c>
      <c r="H40" s="20">
        <v>2406000</v>
      </c>
    </row>
    <row r="41" spans="5:8" ht="14" x14ac:dyDescent="0.3">
      <c r="E41" s="30" t="s">
        <v>39</v>
      </c>
      <c r="F41" s="31">
        <f>+F32+F39</f>
        <v>176333000</v>
      </c>
      <c r="G41" s="31">
        <f>+G32+G39</f>
        <v>206995000</v>
      </c>
      <c r="H41" s="31">
        <f>+H32+H39</f>
        <v>206784000</v>
      </c>
    </row>
    <row r="42" spans="5:8" ht="14" x14ac:dyDescent="0.3">
      <c r="E42" s="30" t="s">
        <v>40</v>
      </c>
      <c r="F42" s="31">
        <f>+F30+F41</f>
        <v>1641188000</v>
      </c>
      <c r="G42" s="31">
        <f>+G30+G41</f>
        <v>1752941000</v>
      </c>
      <c r="H42" s="31">
        <f>+H30+H41</f>
        <v>1855666000</v>
      </c>
    </row>
    <row r="43" spans="5:8" ht="13" x14ac:dyDescent="0.3">
      <c r="E43" s="36" t="s">
        <v>47</v>
      </c>
      <c r="F43" s="35"/>
      <c r="G43" s="35"/>
      <c r="H43" s="35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ht="13" x14ac:dyDescent="0.3">
      <c r="E119" s="36" t="s">
        <v>47</v>
      </c>
      <c r="F119" s="35"/>
      <c r="G119" s="35"/>
      <c r="H119" s="35"/>
    </row>
    <row r="120" spans="5:8" ht="13" x14ac:dyDescent="0.3">
      <c r="E120" s="34" t="s">
        <v>48</v>
      </c>
      <c r="F120" s="35"/>
      <c r="G120" s="35"/>
      <c r="H120" s="35"/>
    </row>
    <row r="121" spans="5:8" ht="13" x14ac:dyDescent="0.3">
      <c r="E121" s="36" t="s">
        <v>47</v>
      </c>
      <c r="F121" s="35"/>
      <c r="G121" s="35"/>
      <c r="H121" s="35"/>
    </row>
    <row r="122" spans="5:8" ht="13" x14ac:dyDescent="0.3">
      <c r="E122" s="34" t="s">
        <v>49</v>
      </c>
      <c r="F122" s="35"/>
      <c r="G122" s="35"/>
      <c r="H122" s="35"/>
    </row>
    <row r="123" spans="5:8" x14ac:dyDescent="0.25">
      <c r="E123" s="1" t="s">
        <v>50</v>
      </c>
      <c r="F123" s="17">
        <v>57659000</v>
      </c>
      <c r="G123" s="17">
        <v>62608000</v>
      </c>
      <c r="H123" s="17">
        <v>68010000</v>
      </c>
    </row>
    <row r="124" spans="5:8" x14ac:dyDescent="0.25">
      <c r="E124" s="1" t="s">
        <v>51</v>
      </c>
      <c r="F124" s="17">
        <v>64243000</v>
      </c>
      <c r="G124" s="17">
        <v>69758000</v>
      </c>
      <c r="H124" s="17">
        <v>75776000</v>
      </c>
    </row>
    <row r="125" spans="5:8" x14ac:dyDescent="0.25">
      <c r="E125" s="1" t="s">
        <v>52</v>
      </c>
      <c r="F125" s="17">
        <v>175602000</v>
      </c>
      <c r="G125" s="17">
        <v>190675000</v>
      </c>
      <c r="H125" s="17">
        <v>207126000</v>
      </c>
    </row>
    <row r="126" spans="5:8" x14ac:dyDescent="0.25">
      <c r="E126" s="1" t="s">
        <v>53</v>
      </c>
      <c r="F126" s="17">
        <v>92906000</v>
      </c>
      <c r="G126" s="17">
        <v>100880000</v>
      </c>
      <c r="H126" s="17">
        <v>109584000</v>
      </c>
    </row>
    <row r="127" spans="5:8" x14ac:dyDescent="0.25">
      <c r="E127" s="1" t="s">
        <v>54</v>
      </c>
      <c r="F127" s="17">
        <v>89194000</v>
      </c>
      <c r="G127" s="17">
        <v>96850000</v>
      </c>
      <c r="H127" s="17">
        <v>105206000</v>
      </c>
    </row>
    <row r="128" spans="5:8" ht="13" x14ac:dyDescent="0.3">
      <c r="E128" s="36" t="s">
        <v>47</v>
      </c>
      <c r="F128" s="35"/>
      <c r="G128" s="35"/>
      <c r="H128" s="35"/>
    </row>
    <row r="129" spans="5:8" ht="13" x14ac:dyDescent="0.3">
      <c r="E129" s="34" t="s">
        <v>55</v>
      </c>
      <c r="F129" s="35"/>
      <c r="G129" s="35"/>
      <c r="H129" s="35"/>
    </row>
    <row r="130" spans="5:8" x14ac:dyDescent="0.25">
      <c r="E130" s="1" t="s">
        <v>50</v>
      </c>
      <c r="F130" s="17">
        <v>37537000</v>
      </c>
      <c r="G130" s="17">
        <v>39301000</v>
      </c>
      <c r="H130" s="17">
        <v>41109000</v>
      </c>
    </row>
    <row r="131" spans="5:8" x14ac:dyDescent="0.25">
      <c r="E131" s="1" t="s">
        <v>51</v>
      </c>
      <c r="F131" s="17">
        <v>41823000</v>
      </c>
      <c r="G131" s="17">
        <v>43789000</v>
      </c>
      <c r="H131" s="17">
        <v>45803000</v>
      </c>
    </row>
    <row r="132" spans="5:8" x14ac:dyDescent="0.25">
      <c r="E132" s="1" t="s">
        <v>52</v>
      </c>
      <c r="F132" s="17">
        <v>114319000</v>
      </c>
      <c r="G132" s="17">
        <v>119692000</v>
      </c>
      <c r="H132" s="17">
        <v>125198000</v>
      </c>
    </row>
    <row r="133" spans="5:8" x14ac:dyDescent="0.25">
      <c r="E133" s="1" t="s">
        <v>53</v>
      </c>
      <c r="F133" s="17">
        <v>60483000</v>
      </c>
      <c r="G133" s="17">
        <v>63326000</v>
      </c>
      <c r="H133" s="17">
        <v>66238000</v>
      </c>
    </row>
    <row r="134" spans="5:8" x14ac:dyDescent="0.25">
      <c r="E134" s="1" t="s">
        <v>54</v>
      </c>
      <c r="F134" s="17">
        <v>58067000</v>
      </c>
      <c r="G134" s="17">
        <v>60796000</v>
      </c>
      <c r="H134" s="17">
        <v>63592000</v>
      </c>
    </row>
    <row r="135" spans="5:8" ht="13" x14ac:dyDescent="0.3">
      <c r="E135" s="36" t="s">
        <v>47</v>
      </c>
      <c r="F135" s="35"/>
      <c r="G135" s="35"/>
      <c r="H135" s="35"/>
    </row>
    <row r="136" spans="5:8" ht="13" x14ac:dyDescent="0.3">
      <c r="E136" s="36" t="s">
        <v>47</v>
      </c>
      <c r="F136" s="35"/>
      <c r="G136" s="35"/>
      <c r="H136" s="35"/>
    </row>
    <row r="137" spans="5:8" ht="13" x14ac:dyDescent="0.3">
      <c r="E137" s="34" t="s">
        <v>56</v>
      </c>
      <c r="F137" s="35"/>
      <c r="G137" s="35"/>
      <c r="H137" s="35"/>
    </row>
    <row r="138" spans="5:8" ht="13" x14ac:dyDescent="0.3">
      <c r="E138" s="36" t="s">
        <v>47</v>
      </c>
      <c r="F138" s="35"/>
      <c r="G138" s="35"/>
      <c r="H138" s="35"/>
    </row>
    <row r="139" spans="5:8" x14ac:dyDescent="0.25">
      <c r="E139" s="1" t="s">
        <v>50</v>
      </c>
      <c r="F139" s="17">
        <v>55888000</v>
      </c>
      <c r="G139" s="17">
        <v>58811000</v>
      </c>
      <c r="H139" s="17">
        <v>64251000</v>
      </c>
    </row>
    <row r="140" spans="5:8" x14ac:dyDescent="0.25">
      <c r="E140" s="1" t="s">
        <v>51</v>
      </c>
      <c r="F140" s="17">
        <v>43315000</v>
      </c>
      <c r="G140" s="17">
        <v>45580000</v>
      </c>
      <c r="H140" s="17">
        <v>49796000</v>
      </c>
    </row>
    <row r="141" spans="5:8" x14ac:dyDescent="0.25">
      <c r="E141" s="1" t="s">
        <v>52</v>
      </c>
      <c r="F141" s="17">
        <v>125016000</v>
      </c>
      <c r="G141" s="17">
        <v>131555000</v>
      </c>
      <c r="H141" s="17">
        <v>143724000</v>
      </c>
    </row>
    <row r="142" spans="5:8" x14ac:dyDescent="0.25">
      <c r="E142" s="1" t="s">
        <v>53</v>
      </c>
      <c r="F142" s="17">
        <v>51855000</v>
      </c>
      <c r="G142" s="17">
        <v>54568000</v>
      </c>
      <c r="H142" s="17">
        <v>59615000</v>
      </c>
    </row>
    <row r="143" spans="5:8" x14ac:dyDescent="0.25">
      <c r="E143" s="1" t="s">
        <v>54</v>
      </c>
      <c r="F143" s="17">
        <v>64853000</v>
      </c>
      <c r="G143" s="17">
        <v>68245000</v>
      </c>
      <c r="H143" s="17">
        <v>74558000</v>
      </c>
    </row>
    <row r="144" spans="5:8" ht="13" x14ac:dyDescent="0.3">
      <c r="E144" s="36" t="s">
        <v>47</v>
      </c>
      <c r="F144" s="35"/>
      <c r="G144" s="35"/>
      <c r="H144" s="35"/>
    </row>
    <row r="145" spans="5:8" ht="13" x14ac:dyDescent="0.3">
      <c r="E145" s="36" t="s">
        <v>47</v>
      </c>
      <c r="F145" s="35"/>
      <c r="G145" s="35"/>
      <c r="H145" s="35"/>
    </row>
    <row r="146" spans="5:8" ht="13" x14ac:dyDescent="0.3">
      <c r="E146" s="34" t="s">
        <v>57</v>
      </c>
      <c r="F146" s="35"/>
      <c r="G146" s="35"/>
      <c r="H146" s="35"/>
    </row>
    <row r="147" spans="5:8" ht="13" x14ac:dyDescent="0.3">
      <c r="E147" s="36" t="s">
        <v>47</v>
      </c>
      <c r="F147" s="35"/>
      <c r="G147" s="35"/>
      <c r="H147" s="35"/>
    </row>
    <row r="148" spans="5:8" x14ac:dyDescent="0.25">
      <c r="E148" s="1" t="s">
        <v>54</v>
      </c>
      <c r="F148" s="17">
        <v>118188000</v>
      </c>
      <c r="G148" s="17">
        <v>142378000</v>
      </c>
      <c r="H148" s="17">
        <v>142378000</v>
      </c>
    </row>
    <row r="149" spans="5:8" x14ac:dyDescent="0.25">
      <c r="F149" s="22"/>
      <c r="G149" s="22"/>
      <c r="H149" s="22"/>
    </row>
    <row r="150" spans="5:8" x14ac:dyDescent="0.25">
      <c r="F150" s="22"/>
      <c r="G150" s="22"/>
      <c r="H150" s="22"/>
    </row>
    <row r="151" spans="5:8" x14ac:dyDescent="0.25">
      <c r="F151" s="22"/>
      <c r="G151" s="22"/>
      <c r="H151" s="22"/>
    </row>
    <row r="152" spans="5:8" x14ac:dyDescent="0.25">
      <c r="F152" s="22"/>
      <c r="G152" s="22"/>
      <c r="H152" s="22"/>
    </row>
    <row r="153" spans="5:8" x14ac:dyDescent="0.25">
      <c r="F153" s="22"/>
      <c r="G153" s="22"/>
      <c r="H153" s="22"/>
    </row>
    <row r="154" spans="5:8" x14ac:dyDescent="0.25">
      <c r="F154" s="22"/>
      <c r="G154" s="22"/>
      <c r="H154" s="22"/>
    </row>
    <row r="155" spans="5:8" x14ac:dyDescent="0.25">
      <c r="F155" s="22"/>
      <c r="G155" s="22"/>
      <c r="H155" s="22"/>
    </row>
    <row r="156" spans="5:8" x14ac:dyDescent="0.25">
      <c r="F156" s="22"/>
      <c r="G156" s="22"/>
      <c r="H156" s="22"/>
    </row>
    <row r="157" spans="5:8" x14ac:dyDescent="0.25">
      <c r="F157" s="22"/>
      <c r="G157" s="22"/>
      <c r="H157" s="22"/>
    </row>
    <row r="158" spans="5:8" x14ac:dyDescent="0.25">
      <c r="F158" s="22"/>
      <c r="G158" s="22"/>
      <c r="H158" s="22"/>
    </row>
    <row r="159" spans="5:8" x14ac:dyDescent="0.25">
      <c r="F159" s="22"/>
      <c r="G159" s="22"/>
      <c r="H159" s="22"/>
    </row>
    <row r="160" spans="5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17">
    <mergeCell ref="E1:H1"/>
    <mergeCell ref="E2:H2"/>
    <mergeCell ref="E43:H43"/>
    <mergeCell ref="E119:H119"/>
    <mergeCell ref="E120:H120"/>
    <mergeCell ref="E121:H121"/>
    <mergeCell ref="E122:H122"/>
    <mergeCell ref="E128:H128"/>
    <mergeCell ref="E129:H129"/>
    <mergeCell ref="E135:H135"/>
    <mergeCell ref="E146:H146"/>
    <mergeCell ref="E147:H147"/>
    <mergeCell ref="E136:H136"/>
    <mergeCell ref="E137:H137"/>
    <mergeCell ref="E138:H138"/>
    <mergeCell ref="E144:H144"/>
    <mergeCell ref="E145:H145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73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58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507253000</v>
      </c>
      <c r="G5" s="4">
        <v>535249000</v>
      </c>
      <c r="H5" s="4">
        <v>563942000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638559000</v>
      </c>
      <c r="G7" s="5">
        <f>SUM(G8:G19)</f>
        <v>706284000</v>
      </c>
      <c r="H7" s="5">
        <f>SUM(H8:H19)</f>
        <v>813684000</v>
      </c>
    </row>
    <row r="8" spans="5:8" ht="13" x14ac:dyDescent="0.3">
      <c r="E8" s="27" t="s">
        <v>11</v>
      </c>
      <c r="F8" s="12">
        <v>159483000</v>
      </c>
      <c r="G8" s="12">
        <v>167563000</v>
      </c>
      <c r="H8" s="12">
        <v>182601000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2743000</v>
      </c>
      <c r="G13" s="20">
        <v>2866000</v>
      </c>
      <c r="H13" s="20">
        <v>2997000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>
        <v>401333000</v>
      </c>
      <c r="G15" s="12">
        <v>457588000</v>
      </c>
      <c r="H15" s="12">
        <v>546086000</v>
      </c>
    </row>
    <row r="16" spans="5:8" ht="13" x14ac:dyDescent="0.3">
      <c r="E16" s="27" t="s">
        <v>19</v>
      </c>
      <c r="F16" s="12">
        <v>75000000</v>
      </c>
      <c r="G16" s="12">
        <v>78267000</v>
      </c>
      <c r="H16" s="12">
        <v>82000000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4887000</v>
      </c>
      <c r="G20" s="4">
        <f>SUM(G21:G29)</f>
        <v>3600000</v>
      </c>
      <c r="H20" s="4">
        <f>SUM(H21:H29)</f>
        <v>3600000</v>
      </c>
    </row>
    <row r="21" spans="5:8" ht="13" x14ac:dyDescent="0.3">
      <c r="E21" s="27" t="s">
        <v>24</v>
      </c>
      <c r="F21" s="20">
        <v>3600000</v>
      </c>
      <c r="G21" s="20">
        <v>3600000</v>
      </c>
      <c r="H21" s="20">
        <v>3600000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1287000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1150699000</v>
      </c>
      <c r="G30" s="19">
        <f>+G5+G6+G7+G20</f>
        <v>1245133000</v>
      </c>
      <c r="H30" s="19">
        <f>+H5+H6+H7+H20</f>
        <v>1381226000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4570000</v>
      </c>
      <c r="G39" s="4">
        <f>SUM(G40:G40)</f>
        <v>2617000</v>
      </c>
      <c r="H39" s="4">
        <f>SUM(H40:H40)</f>
        <v>2406000</v>
      </c>
    </row>
    <row r="40" spans="5:8" ht="13" x14ac:dyDescent="0.3">
      <c r="E40" s="27" t="s">
        <v>25</v>
      </c>
      <c r="F40" s="20">
        <v>4570000</v>
      </c>
      <c r="G40" s="20">
        <v>2617000</v>
      </c>
      <c r="H40" s="20">
        <v>2406000</v>
      </c>
    </row>
    <row r="41" spans="5:8" ht="14" x14ac:dyDescent="0.3">
      <c r="E41" s="30" t="s">
        <v>39</v>
      </c>
      <c r="F41" s="31">
        <f>+F32+F39</f>
        <v>4570000</v>
      </c>
      <c r="G41" s="31">
        <f>+G32+G39</f>
        <v>2617000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1155269000</v>
      </c>
      <c r="G42" s="31">
        <f>+G30+G41</f>
        <v>1247750000</v>
      </c>
      <c r="H42" s="31">
        <f>+H30+H41</f>
        <v>1383632000</v>
      </c>
    </row>
    <row r="43" spans="5:8" ht="13" x14ac:dyDescent="0.3">
      <c r="E43" s="36" t="s">
        <v>47</v>
      </c>
      <c r="F43" s="35"/>
      <c r="G43" s="35"/>
      <c r="H43" s="35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90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ht="13" x14ac:dyDescent="0.3">
      <c r="E119" s="36" t="s">
        <v>47</v>
      </c>
      <c r="F119" s="35"/>
      <c r="G119" s="35"/>
      <c r="H119" s="35"/>
    </row>
    <row r="120" spans="5:8" ht="13" x14ac:dyDescent="0.3">
      <c r="E120" s="34" t="s">
        <v>48</v>
      </c>
      <c r="F120" s="35"/>
      <c r="G120" s="35"/>
      <c r="H120" s="35"/>
    </row>
    <row r="121" spans="5:8" ht="13" x14ac:dyDescent="0.3">
      <c r="E121" s="36" t="s">
        <v>47</v>
      </c>
      <c r="F121" s="35"/>
      <c r="G121" s="35"/>
      <c r="H121" s="35"/>
    </row>
    <row r="122" spans="5:8" ht="13" x14ac:dyDescent="0.3">
      <c r="E122" s="34" t="s">
        <v>49</v>
      </c>
      <c r="F122" s="35"/>
      <c r="G122" s="35"/>
      <c r="H122" s="35"/>
    </row>
    <row r="123" spans="5:8" x14ac:dyDescent="0.25">
      <c r="E123" s="1" t="s">
        <v>59</v>
      </c>
      <c r="F123" s="17">
        <v>33183000</v>
      </c>
      <c r="G123" s="17">
        <v>36031000</v>
      </c>
      <c r="H123" s="17">
        <v>39140000</v>
      </c>
    </row>
    <row r="124" spans="5:8" x14ac:dyDescent="0.25">
      <c r="E124" s="1" t="s">
        <v>60</v>
      </c>
      <c r="F124" s="17">
        <v>27682000</v>
      </c>
      <c r="G124" s="17">
        <v>30058000</v>
      </c>
      <c r="H124" s="17">
        <v>32651000</v>
      </c>
    </row>
    <row r="125" spans="5:8" x14ac:dyDescent="0.25">
      <c r="E125" s="1" t="s">
        <v>61</v>
      </c>
      <c r="F125" s="17">
        <v>85096000</v>
      </c>
      <c r="G125" s="17">
        <v>92400000</v>
      </c>
      <c r="H125" s="17">
        <v>100372000</v>
      </c>
    </row>
    <row r="126" spans="5:8" x14ac:dyDescent="0.25">
      <c r="E126" s="1" t="s">
        <v>62</v>
      </c>
      <c r="F126" s="17">
        <v>27898000</v>
      </c>
      <c r="G126" s="17">
        <v>30293000</v>
      </c>
      <c r="H126" s="17">
        <v>32907000</v>
      </c>
    </row>
    <row r="127" spans="5:8" x14ac:dyDescent="0.25">
      <c r="E127" s="1" t="s">
        <v>63</v>
      </c>
      <c r="F127" s="17">
        <v>52358000</v>
      </c>
      <c r="G127" s="17">
        <v>56852000</v>
      </c>
      <c r="H127" s="17">
        <v>61757000</v>
      </c>
    </row>
    <row r="128" spans="5:8" ht="13" x14ac:dyDescent="0.3">
      <c r="E128" s="36" t="s">
        <v>47</v>
      </c>
      <c r="F128" s="35"/>
      <c r="G128" s="35"/>
      <c r="H128" s="35"/>
    </row>
    <row r="129" spans="5:8" ht="13" x14ac:dyDescent="0.3">
      <c r="E129" s="34" t="s">
        <v>55</v>
      </c>
      <c r="F129" s="35"/>
      <c r="G129" s="35"/>
      <c r="H129" s="35"/>
    </row>
    <row r="130" spans="5:8" x14ac:dyDescent="0.25">
      <c r="E130" s="1" t="s">
        <v>59</v>
      </c>
      <c r="F130" s="17">
        <v>21603000</v>
      </c>
      <c r="G130" s="17">
        <v>22618000</v>
      </c>
      <c r="H130" s="17">
        <v>23658000</v>
      </c>
    </row>
    <row r="131" spans="5:8" x14ac:dyDescent="0.25">
      <c r="E131" s="1" t="s">
        <v>60</v>
      </c>
      <c r="F131" s="17">
        <v>18021000</v>
      </c>
      <c r="G131" s="17">
        <v>18868000</v>
      </c>
      <c r="H131" s="17">
        <v>19736000</v>
      </c>
    </row>
    <row r="132" spans="5:8" x14ac:dyDescent="0.25">
      <c r="E132" s="1" t="s">
        <v>61</v>
      </c>
      <c r="F132" s="17">
        <v>55399000</v>
      </c>
      <c r="G132" s="17">
        <v>58002000</v>
      </c>
      <c r="H132" s="17">
        <v>60670000</v>
      </c>
    </row>
    <row r="133" spans="5:8" x14ac:dyDescent="0.25">
      <c r="E133" s="1" t="s">
        <v>62</v>
      </c>
      <c r="F133" s="17">
        <v>18162000</v>
      </c>
      <c r="G133" s="17">
        <v>19016000</v>
      </c>
      <c r="H133" s="17">
        <v>19891000</v>
      </c>
    </row>
    <row r="134" spans="5:8" x14ac:dyDescent="0.25">
      <c r="E134" s="1" t="s">
        <v>63</v>
      </c>
      <c r="F134" s="17">
        <v>34086000</v>
      </c>
      <c r="G134" s="17">
        <v>35688000</v>
      </c>
      <c r="H134" s="17">
        <v>37329000</v>
      </c>
    </row>
    <row r="135" spans="5:8" ht="13" x14ac:dyDescent="0.3">
      <c r="E135" s="36" t="s">
        <v>47</v>
      </c>
      <c r="F135" s="35"/>
      <c r="G135" s="35"/>
      <c r="H135" s="35"/>
    </row>
    <row r="136" spans="5:8" ht="13" x14ac:dyDescent="0.3">
      <c r="E136" s="36" t="s">
        <v>47</v>
      </c>
      <c r="F136" s="35"/>
      <c r="G136" s="35"/>
      <c r="H136" s="35"/>
    </row>
    <row r="137" spans="5:8" ht="13" x14ac:dyDescent="0.3">
      <c r="E137" s="34" t="s">
        <v>56</v>
      </c>
      <c r="F137" s="35"/>
      <c r="G137" s="35"/>
      <c r="H137" s="35"/>
    </row>
    <row r="138" spans="5:8" ht="13" x14ac:dyDescent="0.3">
      <c r="E138" s="36" t="s">
        <v>47</v>
      </c>
      <c r="F138" s="35"/>
      <c r="G138" s="35"/>
      <c r="H138" s="35"/>
    </row>
    <row r="139" spans="5:8" x14ac:dyDescent="0.25">
      <c r="E139" s="1" t="s">
        <v>59</v>
      </c>
      <c r="F139" s="17">
        <v>13398000</v>
      </c>
      <c r="G139" s="17">
        <v>14099000</v>
      </c>
      <c r="H139" s="17">
        <v>15403000</v>
      </c>
    </row>
    <row r="140" spans="5:8" x14ac:dyDescent="0.25">
      <c r="E140" s="1" t="s">
        <v>60</v>
      </c>
      <c r="F140" s="17">
        <v>11405000</v>
      </c>
      <c r="G140" s="17">
        <v>12001000</v>
      </c>
      <c r="H140" s="17">
        <v>13111000</v>
      </c>
    </row>
    <row r="141" spans="5:8" x14ac:dyDescent="0.25">
      <c r="E141" s="1" t="s">
        <v>61</v>
      </c>
      <c r="F141" s="17">
        <v>82833000</v>
      </c>
      <c r="G141" s="17">
        <v>87165000</v>
      </c>
      <c r="H141" s="17">
        <v>95229000</v>
      </c>
    </row>
    <row r="142" spans="5:8" x14ac:dyDescent="0.25">
      <c r="E142" s="1" t="s">
        <v>62</v>
      </c>
      <c r="F142" s="17">
        <v>4681000</v>
      </c>
      <c r="G142" s="17">
        <v>4926000</v>
      </c>
      <c r="H142" s="17">
        <v>5381000</v>
      </c>
    </row>
    <row r="143" spans="5:8" x14ac:dyDescent="0.25">
      <c r="E143" s="1" t="s">
        <v>63</v>
      </c>
      <c r="F143" s="17">
        <v>42166000</v>
      </c>
      <c r="G143" s="17">
        <v>44374000</v>
      </c>
      <c r="H143" s="17">
        <v>48482000</v>
      </c>
    </row>
    <row r="144" spans="5:8" ht="13" x14ac:dyDescent="0.3">
      <c r="E144" s="36" t="s">
        <v>47</v>
      </c>
      <c r="F144" s="35"/>
      <c r="G144" s="35"/>
      <c r="H144" s="35"/>
    </row>
    <row r="145" spans="5:8" ht="13" x14ac:dyDescent="0.3">
      <c r="E145" s="36" t="s">
        <v>47</v>
      </c>
      <c r="F145" s="35"/>
      <c r="G145" s="35"/>
      <c r="H145" s="35"/>
    </row>
    <row r="146" spans="5:8" ht="13" x14ac:dyDescent="0.3">
      <c r="E146" s="34" t="s">
        <v>64</v>
      </c>
      <c r="F146" s="35"/>
      <c r="G146" s="35"/>
      <c r="H146" s="35"/>
    </row>
    <row r="147" spans="5:8" ht="13" x14ac:dyDescent="0.3">
      <c r="E147" s="36" t="s">
        <v>47</v>
      </c>
      <c r="F147" s="35"/>
      <c r="G147" s="35"/>
      <c r="H147" s="35"/>
    </row>
    <row r="148" spans="5:8" x14ac:dyDescent="0.25">
      <c r="E148" s="1" t="s">
        <v>59</v>
      </c>
      <c r="F148" s="17">
        <v>6000000</v>
      </c>
      <c r="G148" s="17">
        <v>8247000</v>
      </c>
      <c r="H148" s="17">
        <v>9087000</v>
      </c>
    </row>
    <row r="149" spans="5:8" x14ac:dyDescent="0.25">
      <c r="E149" s="1" t="s">
        <v>60</v>
      </c>
      <c r="F149" s="17">
        <v>18000000</v>
      </c>
      <c r="G149" s="17">
        <v>24659000</v>
      </c>
      <c r="H149" s="17">
        <v>25608000</v>
      </c>
    </row>
    <row r="150" spans="5:8" x14ac:dyDescent="0.25">
      <c r="E150" s="1" t="s">
        <v>61</v>
      </c>
      <c r="F150" s="17">
        <v>6000000</v>
      </c>
      <c r="G150" s="17">
        <v>8248000</v>
      </c>
      <c r="H150" s="17">
        <v>9087000</v>
      </c>
    </row>
    <row r="151" spans="5:8" x14ac:dyDescent="0.25">
      <c r="E151" s="1" t="s">
        <v>62</v>
      </c>
      <c r="F151" s="17">
        <v>45000000</v>
      </c>
      <c r="G151" s="17">
        <v>37113000</v>
      </c>
      <c r="H151" s="17">
        <v>38218000</v>
      </c>
    </row>
    <row r="152" spans="5:8" x14ac:dyDescent="0.25">
      <c r="F152" s="22"/>
      <c r="G152" s="22"/>
      <c r="H152" s="22"/>
    </row>
    <row r="153" spans="5:8" x14ac:dyDescent="0.25">
      <c r="F153" s="22"/>
      <c r="G153" s="22"/>
      <c r="H153" s="22"/>
    </row>
    <row r="154" spans="5:8" x14ac:dyDescent="0.25">
      <c r="F154" s="22"/>
      <c r="G154" s="22"/>
      <c r="H154" s="22"/>
    </row>
    <row r="155" spans="5:8" x14ac:dyDescent="0.25">
      <c r="F155" s="22"/>
      <c r="G155" s="22"/>
      <c r="H155" s="22"/>
    </row>
    <row r="156" spans="5:8" x14ac:dyDescent="0.25">
      <c r="F156" s="22"/>
      <c r="G156" s="22"/>
      <c r="H156" s="22"/>
    </row>
    <row r="157" spans="5:8" x14ac:dyDescent="0.25">
      <c r="F157" s="22"/>
      <c r="G157" s="22"/>
      <c r="H157" s="22"/>
    </row>
    <row r="158" spans="5:8" x14ac:dyDescent="0.25">
      <c r="F158" s="22"/>
      <c r="G158" s="22"/>
      <c r="H158" s="22"/>
    </row>
    <row r="159" spans="5:8" x14ac:dyDescent="0.25">
      <c r="F159" s="22"/>
      <c r="G159" s="22"/>
      <c r="H159" s="22"/>
    </row>
    <row r="160" spans="5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17">
    <mergeCell ref="E1:H1"/>
    <mergeCell ref="E2:H2"/>
    <mergeCell ref="E43:H43"/>
    <mergeCell ref="E119:H119"/>
    <mergeCell ref="E120:H120"/>
    <mergeCell ref="E121:H121"/>
    <mergeCell ref="E122:H122"/>
    <mergeCell ref="E128:H128"/>
    <mergeCell ref="E129:H129"/>
    <mergeCell ref="E135:H135"/>
    <mergeCell ref="E146:H146"/>
    <mergeCell ref="E147:H147"/>
    <mergeCell ref="E136:H136"/>
    <mergeCell ref="E137:H137"/>
    <mergeCell ref="E138:H138"/>
    <mergeCell ref="E144:H144"/>
    <mergeCell ref="E145:H145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76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topLeftCell="F42" workbookViewId="0">
      <selection activeCell="H127" sqref="H127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65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218309000</v>
      </c>
      <c r="G5" s="4">
        <v>224759000</v>
      </c>
      <c r="H5" s="4">
        <v>231200000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2761000</v>
      </c>
      <c r="G7" s="5">
        <f>SUM(G8:G19)</f>
        <v>2884000</v>
      </c>
      <c r="H7" s="5">
        <f>SUM(H8:H19)</f>
        <v>3016000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2761000</v>
      </c>
      <c r="G13" s="20">
        <v>2884000</v>
      </c>
      <c r="H13" s="20">
        <v>3016000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6452000</v>
      </c>
      <c r="G20" s="4">
        <f>SUM(G21:G29)</f>
        <v>5100000</v>
      </c>
      <c r="H20" s="4">
        <f>SUM(H21:H29)</f>
        <v>5200000</v>
      </c>
    </row>
    <row r="21" spans="5:8" ht="13" x14ac:dyDescent="0.3">
      <c r="E21" s="27" t="s">
        <v>24</v>
      </c>
      <c r="F21" s="20">
        <v>1000000</v>
      </c>
      <c r="G21" s="20">
        <v>1100000</v>
      </c>
      <c r="H21" s="20">
        <v>1200000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1452000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4000000</v>
      </c>
      <c r="G26" s="12">
        <v>4000000</v>
      </c>
      <c r="H26" s="12">
        <v>4000000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227522000</v>
      </c>
      <c r="G30" s="19">
        <f>+G5+G6+G7+G20</f>
        <v>232743000</v>
      </c>
      <c r="H30" s="19">
        <f>+H5+H6+H7+H20</f>
        <v>239416000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5201000</v>
      </c>
      <c r="G39" s="4">
        <f>SUM(G40:G40)</f>
        <v>5194000</v>
      </c>
      <c r="H39" s="4">
        <f>SUM(H40:H40)</f>
        <v>2406000</v>
      </c>
    </row>
    <row r="40" spans="5:8" ht="13" x14ac:dyDescent="0.3">
      <c r="E40" s="27" t="s">
        <v>25</v>
      </c>
      <c r="F40" s="20">
        <v>5201000</v>
      </c>
      <c r="G40" s="20">
        <v>5194000</v>
      </c>
      <c r="H40" s="20">
        <v>2406000</v>
      </c>
    </row>
    <row r="41" spans="5:8" ht="14" x14ac:dyDescent="0.3">
      <c r="E41" s="30" t="s">
        <v>39</v>
      </c>
      <c r="F41" s="31">
        <f>+F32+F39</f>
        <v>5201000</v>
      </c>
      <c r="G41" s="31">
        <f>+G32+G39</f>
        <v>5194000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232723000</v>
      </c>
      <c r="G42" s="31">
        <f>+G30+G41</f>
        <v>237937000</v>
      </c>
      <c r="H42" s="31">
        <f>+H30+H41</f>
        <v>241822000</v>
      </c>
    </row>
    <row r="43" spans="5:8" x14ac:dyDescent="0.25">
      <c r="F43" s="22"/>
      <c r="G43" s="22"/>
      <c r="H43" s="22"/>
    </row>
    <row r="44" spans="5:8" ht="13" x14ac:dyDescent="0.25">
      <c r="E44" s="3" t="s">
        <v>85</v>
      </c>
      <c r="F44" s="4"/>
      <c r="G44" s="4"/>
      <c r="H44" s="4"/>
    </row>
    <row r="45" spans="5:8" ht="13" x14ac:dyDescent="0.25">
      <c r="E45" s="3" t="s">
        <v>86</v>
      </c>
      <c r="F45" s="5">
        <f>SUM(F47+F53+F59+F65+F71+F77+F83+F89+F95+F101+F107+F113)</f>
        <v>4392000</v>
      </c>
      <c r="G45" s="5">
        <f>SUM(G47+G53+G59+G65+G71+G77+G83+G89+G95+G101+G107+G113)</f>
        <v>4392000</v>
      </c>
      <c r="H45" s="5">
        <f>SUM(H47+H53+H59+H65+H71+H77+H83+H89+H95+H101+H107+H113)</f>
        <v>4594000</v>
      </c>
    </row>
    <row r="46" spans="5:8" ht="13" x14ac:dyDescent="0.25">
      <c r="E46" s="6" t="s">
        <v>87</v>
      </c>
      <c r="F46" s="4"/>
      <c r="G46" s="4"/>
      <c r="H46" s="4"/>
    </row>
    <row r="47" spans="5:8" ht="13" x14ac:dyDescent="0.25">
      <c r="E47" s="3" t="s">
        <v>89</v>
      </c>
      <c r="F47" s="4">
        <f>SUM(F48:F51)</f>
        <v>4392000</v>
      </c>
      <c r="G47" s="4">
        <f>SUM(G48:G51)</f>
        <v>4392000</v>
      </c>
      <c r="H47" s="4">
        <f>SUM(H48:H51)</f>
        <v>4594000</v>
      </c>
    </row>
    <row r="48" spans="5:8" x14ac:dyDescent="0.25">
      <c r="E48" s="7" t="s">
        <v>90</v>
      </c>
      <c r="F48" s="8">
        <v>4392000</v>
      </c>
      <c r="G48" s="9">
        <v>4392000</v>
      </c>
      <c r="H48" s="10">
        <v>4594000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x14ac:dyDescent="0.25">
      <c r="E53" s="3" t="s">
        <v>91</v>
      </c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x14ac:dyDescent="0.25">
      <c r="E54" s="7" t="s">
        <v>92</v>
      </c>
      <c r="F54" s="8"/>
      <c r="G54" s="9"/>
      <c r="H54" s="10"/>
    </row>
    <row r="55" spans="5:8" x14ac:dyDescent="0.25">
      <c r="E55" s="7"/>
      <c r="F55" s="11"/>
      <c r="G55" s="12"/>
      <c r="H55" s="13"/>
    </row>
    <row r="56" spans="5:8" x14ac:dyDescent="0.25">
      <c r="E56" s="7"/>
      <c r="F56" s="11"/>
      <c r="G56" s="12"/>
      <c r="H56" s="13"/>
    </row>
    <row r="57" spans="5:8" x14ac:dyDescent="0.25">
      <c r="E57" s="7"/>
      <c r="F57" s="14"/>
      <c r="G57" s="15"/>
      <c r="H57" s="16"/>
    </row>
    <row r="58" spans="5:8" x14ac:dyDescent="0.25">
      <c r="F58" s="17"/>
      <c r="G58" s="17"/>
      <c r="H58" s="17"/>
    </row>
    <row r="59" spans="5:8" ht="13" x14ac:dyDescent="0.25">
      <c r="E59" s="3" t="s">
        <v>93</v>
      </c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x14ac:dyDescent="0.25">
      <c r="E60" s="7" t="s">
        <v>94</v>
      </c>
      <c r="F60" s="8"/>
      <c r="G60" s="9"/>
      <c r="H60" s="10"/>
    </row>
    <row r="61" spans="5:8" x14ac:dyDescent="0.25">
      <c r="E61" s="7"/>
      <c r="F61" s="11"/>
      <c r="G61" s="12"/>
      <c r="H61" s="13"/>
    </row>
    <row r="62" spans="5:8" x14ac:dyDescent="0.25">
      <c r="E62" s="7"/>
      <c r="F62" s="11"/>
      <c r="G62" s="12"/>
      <c r="H62" s="13"/>
    </row>
    <row r="63" spans="5:8" x14ac:dyDescent="0.25">
      <c r="E63" s="7"/>
      <c r="F63" s="14"/>
      <c r="G63" s="15"/>
      <c r="H63" s="16"/>
    </row>
    <row r="64" spans="5:8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88</v>
      </c>
      <c r="F118" s="19">
        <f>SUM(F45)</f>
        <v>4392000</v>
      </c>
      <c r="G118" s="19">
        <f>SUM(G45)</f>
        <v>4392000</v>
      </c>
      <c r="H118" s="19">
        <f>SUM(H45)</f>
        <v>4594000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Summary</vt:lpstr>
      <vt:lpstr>DC16</vt:lpstr>
      <vt:lpstr>DC18</vt:lpstr>
      <vt:lpstr>DC19</vt:lpstr>
      <vt:lpstr>DC20</vt:lpstr>
      <vt:lpstr>DC37</vt:lpstr>
      <vt:lpstr>DC38</vt:lpstr>
      <vt:lpstr>DC39</vt:lpstr>
      <vt:lpstr>DC40</vt:lpstr>
      <vt:lpstr>FS161</vt:lpstr>
      <vt:lpstr>FS162</vt:lpstr>
      <vt:lpstr>FS163</vt:lpstr>
      <vt:lpstr>FS181</vt:lpstr>
      <vt:lpstr>FS182</vt:lpstr>
      <vt:lpstr>FS183</vt:lpstr>
      <vt:lpstr>FS184</vt:lpstr>
      <vt:lpstr>FS185</vt:lpstr>
      <vt:lpstr>FS191</vt:lpstr>
      <vt:lpstr>FS192</vt:lpstr>
      <vt:lpstr>FS193</vt:lpstr>
      <vt:lpstr>FS194</vt:lpstr>
      <vt:lpstr>FS195</vt:lpstr>
      <vt:lpstr>FS196</vt:lpstr>
      <vt:lpstr>FS201</vt:lpstr>
      <vt:lpstr>FS203</vt:lpstr>
      <vt:lpstr>FS204</vt:lpstr>
      <vt:lpstr>FS205</vt:lpstr>
      <vt:lpstr>MAN</vt:lpstr>
      <vt:lpstr>'DC16'!Print_Area</vt:lpstr>
      <vt:lpstr>'DC18'!Print_Area</vt:lpstr>
      <vt:lpstr>'DC19'!Print_Area</vt:lpstr>
      <vt:lpstr>'DC20'!Print_Area</vt:lpstr>
      <vt:lpstr>'DC37'!Print_Area</vt:lpstr>
      <vt:lpstr>'DC38'!Print_Area</vt:lpstr>
      <vt:lpstr>'DC39'!Print_Area</vt:lpstr>
      <vt:lpstr>'DC40'!Print_Area</vt:lpstr>
      <vt:lpstr>'FS161'!Print_Area</vt:lpstr>
      <vt:lpstr>'FS162'!Print_Area</vt:lpstr>
      <vt:lpstr>'FS163'!Print_Area</vt:lpstr>
      <vt:lpstr>'FS181'!Print_Area</vt:lpstr>
      <vt:lpstr>'FS182'!Print_Area</vt:lpstr>
      <vt:lpstr>'FS183'!Print_Area</vt:lpstr>
      <vt:lpstr>'FS184'!Print_Area</vt:lpstr>
      <vt:lpstr>'FS185'!Print_Area</vt:lpstr>
      <vt:lpstr>'FS191'!Print_Area</vt:lpstr>
      <vt:lpstr>'FS192'!Print_Area</vt:lpstr>
      <vt:lpstr>'FS193'!Print_Area</vt:lpstr>
      <vt:lpstr>'FS194'!Print_Area</vt:lpstr>
      <vt:lpstr>'FS195'!Print_Area</vt:lpstr>
      <vt:lpstr>'FS196'!Print_Area</vt:lpstr>
      <vt:lpstr>'FS201'!Print_Area</vt:lpstr>
      <vt:lpstr>'FS203'!Print_Area</vt:lpstr>
      <vt:lpstr>'FS204'!Print_Area</vt:lpstr>
      <vt:lpstr>'FS205'!Print_Area</vt:lpstr>
      <vt:lpstr>MAN!Print_Area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 Mesatywa</dc:creator>
  <cp:lastModifiedBy>Unathi Lekonyana</cp:lastModifiedBy>
  <dcterms:created xsi:type="dcterms:W3CDTF">2024-04-25T10:56:36Z</dcterms:created>
  <dcterms:modified xsi:type="dcterms:W3CDTF">2024-05-02T17:00:39Z</dcterms:modified>
</cp:coreProperties>
</file>