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K:\CD - LGBA\Municipalities\03. Allocations\2024-25\"/>
    </mc:Choice>
  </mc:AlternateContent>
  <xr:revisionPtr revIDLastSave="0" documentId="8_{EF2E78F6-EE69-4B42-9FBD-DB45068FDA5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" r:id="rId1"/>
    <sheet name="DC16" sheetId="2" r:id="rId2"/>
    <sheet name="DC18" sheetId="3" r:id="rId3"/>
    <sheet name="DC19" sheetId="4" r:id="rId4"/>
    <sheet name="DC20" sheetId="5" r:id="rId5"/>
    <sheet name="DC37" sheetId="6" r:id="rId6"/>
    <sheet name="DC38" sheetId="7" r:id="rId7"/>
    <sheet name="DC39" sheetId="8" r:id="rId8"/>
    <sheet name="DC40" sheetId="9" r:id="rId9"/>
    <sheet name="FS161" sheetId="10" r:id="rId10"/>
    <sheet name="FS162" sheetId="11" r:id="rId11"/>
    <sheet name="FS163" sheetId="12" r:id="rId12"/>
    <sheet name="FS181" sheetId="13" r:id="rId13"/>
    <sheet name="FS182" sheetId="14" r:id="rId14"/>
    <sheet name="FS183" sheetId="15" r:id="rId15"/>
    <sheet name="FS184" sheetId="16" r:id="rId16"/>
    <sheet name="FS185" sheetId="17" r:id="rId17"/>
    <sheet name="FS191" sheetId="18" r:id="rId18"/>
    <sheet name="FS192" sheetId="19" r:id="rId19"/>
    <sheet name="FS193" sheetId="20" r:id="rId20"/>
    <sheet name="FS194" sheetId="21" r:id="rId21"/>
    <sheet name="FS195" sheetId="22" r:id="rId22"/>
    <sheet name="FS196" sheetId="23" r:id="rId23"/>
    <sheet name="FS201" sheetId="24" r:id="rId24"/>
    <sheet name="FS203" sheetId="25" r:id="rId25"/>
    <sheet name="FS204" sheetId="26" r:id="rId26"/>
    <sheet name="FS205" sheetId="27" r:id="rId27"/>
    <sheet name="MAN" sheetId="28" r:id="rId28"/>
  </sheets>
  <definedNames>
    <definedName name="_xlnm.Print_Area" localSheetId="1">'DC16'!$A$1:$H$180</definedName>
    <definedName name="_xlnm.Print_Area" localSheetId="2">'DC18'!$A$1:$H$180</definedName>
    <definedName name="_xlnm.Print_Area" localSheetId="3">'DC19'!$A$1:$H$180</definedName>
    <definedName name="_xlnm.Print_Area" localSheetId="4">'DC20'!$A$1:$H$180</definedName>
    <definedName name="_xlnm.Print_Area" localSheetId="5">'DC37'!$A$1:$H$180</definedName>
    <definedName name="_xlnm.Print_Area" localSheetId="6">'DC38'!$A$1:$H$180</definedName>
    <definedName name="_xlnm.Print_Area" localSheetId="7">'DC39'!$A$1:$H$180</definedName>
    <definedName name="_xlnm.Print_Area" localSheetId="8">'DC40'!$A$1:$H$180</definedName>
    <definedName name="_xlnm.Print_Area" localSheetId="9">'FS161'!$A$1:$H$180</definedName>
    <definedName name="_xlnm.Print_Area" localSheetId="10">'FS162'!$A$1:$H$180</definedName>
    <definedName name="_xlnm.Print_Area" localSheetId="11">'FS163'!$A$1:$H$180</definedName>
    <definedName name="_xlnm.Print_Area" localSheetId="12">'FS181'!$A$1:$H$180</definedName>
    <definedName name="_xlnm.Print_Area" localSheetId="13">'FS182'!$A$1:$H$180</definedName>
    <definedName name="_xlnm.Print_Area" localSheetId="14">'FS183'!$A$1:$H$180</definedName>
    <definedName name="_xlnm.Print_Area" localSheetId="15">'FS184'!$A$1:$H$180</definedName>
    <definedName name="_xlnm.Print_Area" localSheetId="16">'FS185'!$A$1:$H$180</definedName>
    <definedName name="_xlnm.Print_Area" localSheetId="17">'FS191'!$A$1:$H$180</definedName>
    <definedName name="_xlnm.Print_Area" localSheetId="18">'FS192'!$A$1:$H$180</definedName>
    <definedName name="_xlnm.Print_Area" localSheetId="19">'FS193'!$A$1:$H$180</definedName>
    <definedName name="_xlnm.Print_Area" localSheetId="20">'FS194'!$A$1:$H$180</definedName>
    <definedName name="_xlnm.Print_Area" localSheetId="21">'FS195'!$A$1:$H$180</definedName>
    <definedName name="_xlnm.Print_Area" localSheetId="22">'FS196'!$A$1:$H$180</definedName>
    <definedName name="_xlnm.Print_Area" localSheetId="23">'FS201'!$A$1:$H$180</definedName>
    <definedName name="_xlnm.Print_Area" localSheetId="24">'FS203'!$A$1:$H$180</definedName>
    <definedName name="_xlnm.Print_Area" localSheetId="25">'FS204'!$A$1:$H$180</definedName>
    <definedName name="_xlnm.Print_Area" localSheetId="26">'FS205'!$A$1:$H$180</definedName>
    <definedName name="_xlnm.Print_Area" localSheetId="27">MAN!$A$1:$H$180</definedName>
    <definedName name="_xlnm.Print_Area" localSheetId="0">Summary!$A$1:$H$180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G6" i="1"/>
  <c r="F6" i="1"/>
  <c r="H60" i="1"/>
  <c r="G60" i="1"/>
  <c r="F60" i="1"/>
  <c r="H54" i="1"/>
  <c r="H53" i="1" s="1"/>
  <c r="G54" i="1"/>
  <c r="G53" i="1" s="1"/>
  <c r="F54" i="1"/>
  <c r="F53" i="1" s="1"/>
  <c r="G47" i="1"/>
  <c r="H48" i="1"/>
  <c r="H47" i="1" s="1"/>
  <c r="G48" i="1"/>
  <c r="F48" i="1"/>
  <c r="F39" i="1"/>
  <c r="H40" i="1"/>
  <c r="G40" i="1"/>
  <c r="F40" i="1"/>
  <c r="H37" i="1"/>
  <c r="G37" i="1"/>
  <c r="F37" i="1"/>
  <c r="G32" i="1"/>
  <c r="H35" i="1"/>
  <c r="G35" i="1"/>
  <c r="F35" i="1"/>
  <c r="H34" i="1"/>
  <c r="G34" i="1"/>
  <c r="F34" i="1"/>
  <c r="H33" i="1"/>
  <c r="H32" i="1" s="1"/>
  <c r="G33" i="1"/>
  <c r="F33" i="1"/>
  <c r="H28" i="1"/>
  <c r="G28" i="1"/>
  <c r="F28" i="1"/>
  <c r="H26" i="1"/>
  <c r="G26" i="1"/>
  <c r="G20" i="1" s="1"/>
  <c r="F26" i="1"/>
  <c r="H20" i="1"/>
  <c r="F23" i="1"/>
  <c r="H21" i="1"/>
  <c r="G21" i="1"/>
  <c r="F21" i="1"/>
  <c r="H19" i="1"/>
  <c r="G19" i="1"/>
  <c r="F19" i="1"/>
  <c r="H16" i="1"/>
  <c r="G16" i="1"/>
  <c r="F16" i="1"/>
  <c r="H15" i="1"/>
  <c r="G15" i="1"/>
  <c r="G7" i="1" s="1"/>
  <c r="F15" i="1"/>
  <c r="H13" i="1"/>
  <c r="G13" i="1"/>
  <c r="F13" i="1"/>
  <c r="H12" i="1"/>
  <c r="G12" i="1"/>
  <c r="F12" i="1"/>
  <c r="H11" i="1"/>
  <c r="G11" i="1"/>
  <c r="F11" i="1"/>
  <c r="H10" i="1"/>
  <c r="H7" i="1" s="1"/>
  <c r="G10" i="1"/>
  <c r="F10" i="1"/>
  <c r="H9" i="1"/>
  <c r="G9" i="1"/>
  <c r="F9" i="1"/>
  <c r="H8" i="1"/>
  <c r="G8" i="1"/>
  <c r="F8" i="1"/>
  <c r="F7" i="1" s="1"/>
  <c r="H5" i="1"/>
  <c r="G5" i="1"/>
  <c r="F5" i="1"/>
  <c r="F42" i="28"/>
  <c r="F30" i="28"/>
  <c r="H113" i="2"/>
  <c r="G113" i="2"/>
  <c r="F113" i="2"/>
  <c r="H107" i="2"/>
  <c r="G107" i="2"/>
  <c r="F107" i="2"/>
  <c r="H101" i="2"/>
  <c r="G101" i="2"/>
  <c r="F101" i="2"/>
  <c r="H95" i="2"/>
  <c r="G95" i="2"/>
  <c r="F95" i="2"/>
  <c r="H89" i="2"/>
  <c r="G89" i="2"/>
  <c r="F89" i="2"/>
  <c r="H83" i="2"/>
  <c r="G83" i="2"/>
  <c r="F83" i="2"/>
  <c r="H77" i="2"/>
  <c r="G77" i="2"/>
  <c r="F77" i="2"/>
  <c r="H71" i="2"/>
  <c r="G71" i="2"/>
  <c r="F71" i="2"/>
  <c r="H65" i="2"/>
  <c r="G65" i="2"/>
  <c r="F65" i="2"/>
  <c r="H59" i="2"/>
  <c r="G59" i="2"/>
  <c r="F59" i="2"/>
  <c r="H53" i="2"/>
  <c r="G53" i="2"/>
  <c r="F53" i="2"/>
  <c r="H47" i="2"/>
  <c r="G47" i="2"/>
  <c r="F47" i="2"/>
  <c r="H113" i="3"/>
  <c r="G113" i="3"/>
  <c r="F113" i="3"/>
  <c r="H107" i="3"/>
  <c r="G107" i="3"/>
  <c r="F107" i="3"/>
  <c r="H101" i="3"/>
  <c r="G101" i="3"/>
  <c r="F101" i="3"/>
  <c r="H95" i="3"/>
  <c r="G95" i="3"/>
  <c r="F95" i="3"/>
  <c r="H89" i="3"/>
  <c r="G89" i="3"/>
  <c r="F89" i="3"/>
  <c r="H83" i="3"/>
  <c r="G83" i="3"/>
  <c r="F83" i="3"/>
  <c r="H77" i="3"/>
  <c r="G77" i="3"/>
  <c r="F77" i="3"/>
  <c r="H71" i="3"/>
  <c r="G71" i="3"/>
  <c r="F71" i="3"/>
  <c r="H65" i="3"/>
  <c r="G65" i="3"/>
  <c r="F65" i="3"/>
  <c r="H59" i="3"/>
  <c r="G59" i="3"/>
  <c r="F59" i="3"/>
  <c r="H53" i="3"/>
  <c r="G53" i="3"/>
  <c r="F53" i="3"/>
  <c r="H47" i="3"/>
  <c r="G47" i="3"/>
  <c r="F47" i="3"/>
  <c r="H113" i="4"/>
  <c r="G113" i="4"/>
  <c r="F113" i="4"/>
  <c r="H107" i="4"/>
  <c r="G107" i="4"/>
  <c r="F107" i="4"/>
  <c r="H101" i="4"/>
  <c r="G101" i="4"/>
  <c r="F101" i="4"/>
  <c r="H95" i="4"/>
  <c r="G95" i="4"/>
  <c r="F95" i="4"/>
  <c r="H89" i="4"/>
  <c r="G89" i="4"/>
  <c r="F89" i="4"/>
  <c r="H83" i="4"/>
  <c r="G83" i="4"/>
  <c r="F83" i="4"/>
  <c r="H77" i="4"/>
  <c r="G77" i="4"/>
  <c r="F77" i="4"/>
  <c r="H71" i="4"/>
  <c r="G71" i="4"/>
  <c r="F71" i="4"/>
  <c r="H65" i="4"/>
  <c r="G65" i="4"/>
  <c r="F65" i="4"/>
  <c r="H59" i="4"/>
  <c r="G59" i="4"/>
  <c r="F59" i="4"/>
  <c r="H53" i="4"/>
  <c r="G53" i="4"/>
  <c r="F53" i="4"/>
  <c r="H47" i="4"/>
  <c r="G47" i="4"/>
  <c r="F47" i="4"/>
  <c r="H113" i="5"/>
  <c r="G113" i="5"/>
  <c r="F113" i="5"/>
  <c r="H107" i="5"/>
  <c r="G107" i="5"/>
  <c r="F107" i="5"/>
  <c r="H101" i="5"/>
  <c r="G101" i="5"/>
  <c r="F101" i="5"/>
  <c r="H95" i="5"/>
  <c r="G95" i="5"/>
  <c r="F95" i="5"/>
  <c r="H89" i="5"/>
  <c r="G89" i="5"/>
  <c r="F89" i="5"/>
  <c r="H83" i="5"/>
  <c r="G83" i="5"/>
  <c r="F83" i="5"/>
  <c r="H77" i="5"/>
  <c r="G77" i="5"/>
  <c r="F77" i="5"/>
  <c r="H71" i="5"/>
  <c r="G71" i="5"/>
  <c r="F71" i="5"/>
  <c r="H65" i="5"/>
  <c r="G65" i="5"/>
  <c r="F65" i="5"/>
  <c r="H59" i="5"/>
  <c r="G59" i="5"/>
  <c r="F59" i="5"/>
  <c r="H53" i="5"/>
  <c r="G53" i="5"/>
  <c r="F53" i="5"/>
  <c r="H47" i="5"/>
  <c r="G47" i="5"/>
  <c r="F47" i="5"/>
  <c r="H113" i="6"/>
  <c r="G113" i="6"/>
  <c r="F113" i="6"/>
  <c r="H107" i="6"/>
  <c r="G107" i="6"/>
  <c r="F107" i="6"/>
  <c r="H101" i="6"/>
  <c r="G101" i="6"/>
  <c r="F101" i="6"/>
  <c r="H95" i="6"/>
  <c r="G95" i="6"/>
  <c r="F95" i="6"/>
  <c r="H89" i="6"/>
  <c r="G89" i="6"/>
  <c r="F89" i="6"/>
  <c r="H83" i="6"/>
  <c r="G83" i="6"/>
  <c r="F83" i="6"/>
  <c r="H77" i="6"/>
  <c r="G77" i="6"/>
  <c r="F77" i="6"/>
  <c r="H71" i="6"/>
  <c r="G71" i="6"/>
  <c r="F71" i="6"/>
  <c r="H65" i="6"/>
  <c r="G65" i="6"/>
  <c r="F65" i="6"/>
  <c r="H59" i="6"/>
  <c r="G59" i="6"/>
  <c r="F59" i="6"/>
  <c r="H53" i="6"/>
  <c r="G53" i="6"/>
  <c r="F53" i="6"/>
  <c r="H47" i="6"/>
  <c r="G47" i="6"/>
  <c r="F47" i="6"/>
  <c r="H113" i="7"/>
  <c r="G113" i="7"/>
  <c r="F113" i="7"/>
  <c r="H107" i="7"/>
  <c r="G107" i="7"/>
  <c r="F107" i="7"/>
  <c r="H101" i="7"/>
  <c r="G101" i="7"/>
  <c r="F101" i="7"/>
  <c r="H95" i="7"/>
  <c r="G95" i="7"/>
  <c r="F95" i="7"/>
  <c r="H89" i="7"/>
  <c r="G89" i="7"/>
  <c r="F89" i="7"/>
  <c r="H83" i="7"/>
  <c r="G83" i="7"/>
  <c r="F83" i="7"/>
  <c r="H77" i="7"/>
  <c r="G77" i="7"/>
  <c r="F77" i="7"/>
  <c r="H71" i="7"/>
  <c r="G71" i="7"/>
  <c r="F71" i="7"/>
  <c r="H65" i="7"/>
  <c r="G65" i="7"/>
  <c r="F65" i="7"/>
  <c r="H59" i="7"/>
  <c r="G59" i="7"/>
  <c r="F59" i="7"/>
  <c r="H53" i="7"/>
  <c r="G53" i="7"/>
  <c r="F53" i="7"/>
  <c r="H47" i="7"/>
  <c r="G47" i="7"/>
  <c r="F47" i="7"/>
  <c r="H113" i="8"/>
  <c r="G113" i="8"/>
  <c r="F113" i="8"/>
  <c r="H107" i="8"/>
  <c r="G107" i="8"/>
  <c r="F107" i="8"/>
  <c r="H101" i="8"/>
  <c r="G101" i="8"/>
  <c r="F101" i="8"/>
  <c r="H95" i="8"/>
  <c r="G95" i="8"/>
  <c r="F95" i="8"/>
  <c r="H89" i="8"/>
  <c r="G89" i="8"/>
  <c r="F89" i="8"/>
  <c r="H83" i="8"/>
  <c r="G83" i="8"/>
  <c r="F83" i="8"/>
  <c r="H77" i="8"/>
  <c r="G77" i="8"/>
  <c r="F77" i="8"/>
  <c r="H71" i="8"/>
  <c r="G71" i="8"/>
  <c r="F71" i="8"/>
  <c r="H65" i="8"/>
  <c r="G65" i="8"/>
  <c r="F65" i="8"/>
  <c r="H59" i="8"/>
  <c r="G59" i="8"/>
  <c r="F59" i="8"/>
  <c r="H53" i="8"/>
  <c r="G53" i="8"/>
  <c r="F53" i="8"/>
  <c r="H47" i="8"/>
  <c r="G47" i="8"/>
  <c r="F47" i="8"/>
  <c r="H113" i="9"/>
  <c r="G113" i="9"/>
  <c r="F113" i="9"/>
  <c r="H107" i="9"/>
  <c r="G107" i="9"/>
  <c r="F107" i="9"/>
  <c r="H101" i="9"/>
  <c r="G101" i="9"/>
  <c r="F101" i="9"/>
  <c r="H95" i="9"/>
  <c r="G95" i="9"/>
  <c r="F95" i="9"/>
  <c r="H89" i="9"/>
  <c r="G89" i="9"/>
  <c r="F89" i="9"/>
  <c r="H83" i="9"/>
  <c r="G83" i="9"/>
  <c r="F83" i="9"/>
  <c r="H77" i="9"/>
  <c r="G77" i="9"/>
  <c r="F77" i="9"/>
  <c r="H71" i="9"/>
  <c r="G71" i="9"/>
  <c r="F71" i="9"/>
  <c r="H65" i="9"/>
  <c r="G65" i="9"/>
  <c r="F65" i="9"/>
  <c r="H59" i="9"/>
  <c r="G59" i="9"/>
  <c r="F59" i="9"/>
  <c r="H53" i="9"/>
  <c r="G53" i="9"/>
  <c r="F53" i="9"/>
  <c r="H47" i="9"/>
  <c r="G47" i="9"/>
  <c r="F47" i="9"/>
  <c r="H113" i="10"/>
  <c r="G113" i="10"/>
  <c r="F113" i="10"/>
  <c r="H107" i="10"/>
  <c r="G107" i="10"/>
  <c r="F107" i="10"/>
  <c r="H101" i="10"/>
  <c r="G101" i="10"/>
  <c r="F101" i="10"/>
  <c r="H95" i="10"/>
  <c r="G95" i="10"/>
  <c r="F95" i="10"/>
  <c r="H89" i="10"/>
  <c r="G89" i="10"/>
  <c r="F89" i="10"/>
  <c r="H83" i="10"/>
  <c r="G83" i="10"/>
  <c r="F83" i="10"/>
  <c r="H77" i="10"/>
  <c r="G77" i="10"/>
  <c r="F77" i="10"/>
  <c r="H71" i="10"/>
  <c r="G71" i="10"/>
  <c r="F71" i="10"/>
  <c r="H65" i="10"/>
  <c r="G65" i="10"/>
  <c r="F65" i="10"/>
  <c r="H59" i="10"/>
  <c r="G59" i="10"/>
  <c r="F59" i="10"/>
  <c r="H53" i="10"/>
  <c r="G53" i="10"/>
  <c r="F53" i="10"/>
  <c r="H47" i="10"/>
  <c r="G47" i="10"/>
  <c r="F47" i="10"/>
  <c r="H113" i="11"/>
  <c r="G113" i="11"/>
  <c r="F113" i="11"/>
  <c r="H107" i="11"/>
  <c r="G107" i="11"/>
  <c r="F107" i="11"/>
  <c r="H101" i="11"/>
  <c r="G101" i="11"/>
  <c r="F101" i="11"/>
  <c r="H95" i="11"/>
  <c r="G95" i="11"/>
  <c r="F95" i="11"/>
  <c r="H89" i="11"/>
  <c r="G89" i="11"/>
  <c r="F89" i="11"/>
  <c r="H83" i="11"/>
  <c r="G83" i="11"/>
  <c r="F83" i="11"/>
  <c r="H77" i="11"/>
  <c r="G77" i="11"/>
  <c r="F77" i="11"/>
  <c r="H71" i="11"/>
  <c r="G71" i="11"/>
  <c r="F71" i="11"/>
  <c r="H65" i="11"/>
  <c r="G65" i="11"/>
  <c r="F65" i="11"/>
  <c r="H59" i="11"/>
  <c r="G59" i="11"/>
  <c r="F59" i="11"/>
  <c r="H53" i="11"/>
  <c r="G53" i="11"/>
  <c r="F53" i="11"/>
  <c r="H47" i="11"/>
  <c r="G47" i="11"/>
  <c r="F47" i="11"/>
  <c r="H113" i="12"/>
  <c r="G113" i="12"/>
  <c r="F113" i="12"/>
  <c r="H107" i="12"/>
  <c r="G107" i="12"/>
  <c r="F107" i="12"/>
  <c r="H101" i="12"/>
  <c r="G101" i="12"/>
  <c r="F101" i="12"/>
  <c r="H95" i="12"/>
  <c r="G95" i="12"/>
  <c r="F95" i="12"/>
  <c r="H89" i="12"/>
  <c r="G89" i="12"/>
  <c r="F89" i="12"/>
  <c r="H83" i="12"/>
  <c r="G83" i="12"/>
  <c r="F83" i="12"/>
  <c r="H77" i="12"/>
  <c r="G77" i="12"/>
  <c r="F77" i="12"/>
  <c r="H71" i="12"/>
  <c r="G71" i="12"/>
  <c r="F71" i="12"/>
  <c r="H65" i="12"/>
  <c r="G65" i="12"/>
  <c r="F65" i="12"/>
  <c r="H59" i="12"/>
  <c r="G59" i="12"/>
  <c r="F59" i="12"/>
  <c r="H53" i="12"/>
  <c r="G53" i="12"/>
  <c r="F53" i="12"/>
  <c r="H47" i="12"/>
  <c r="G47" i="12"/>
  <c r="F47" i="12"/>
  <c r="H113" i="13"/>
  <c r="G113" i="13"/>
  <c r="F113" i="13"/>
  <c r="H107" i="13"/>
  <c r="G107" i="13"/>
  <c r="F107" i="13"/>
  <c r="H101" i="13"/>
  <c r="G101" i="13"/>
  <c r="F101" i="13"/>
  <c r="H95" i="13"/>
  <c r="G95" i="13"/>
  <c r="F95" i="13"/>
  <c r="H89" i="13"/>
  <c r="G89" i="13"/>
  <c r="F89" i="13"/>
  <c r="H83" i="13"/>
  <c r="G83" i="13"/>
  <c r="F83" i="13"/>
  <c r="H77" i="13"/>
  <c r="G77" i="13"/>
  <c r="F77" i="13"/>
  <c r="H71" i="13"/>
  <c r="G71" i="13"/>
  <c r="F71" i="13"/>
  <c r="H65" i="13"/>
  <c r="G65" i="13"/>
  <c r="F65" i="13"/>
  <c r="H59" i="13"/>
  <c r="G59" i="13"/>
  <c r="F59" i="13"/>
  <c r="H53" i="13"/>
  <c r="G53" i="13"/>
  <c r="F53" i="13"/>
  <c r="H47" i="13"/>
  <c r="G47" i="13"/>
  <c r="F47" i="13"/>
  <c r="H113" i="14"/>
  <c r="G113" i="14"/>
  <c r="F113" i="14"/>
  <c r="H107" i="14"/>
  <c r="G107" i="14"/>
  <c r="F107" i="14"/>
  <c r="H101" i="14"/>
  <c r="G101" i="14"/>
  <c r="F101" i="14"/>
  <c r="H95" i="14"/>
  <c r="G95" i="14"/>
  <c r="F95" i="14"/>
  <c r="H89" i="14"/>
  <c r="G89" i="14"/>
  <c r="F89" i="14"/>
  <c r="H83" i="14"/>
  <c r="G83" i="14"/>
  <c r="F83" i="14"/>
  <c r="H77" i="14"/>
  <c r="G77" i="14"/>
  <c r="F77" i="14"/>
  <c r="H71" i="14"/>
  <c r="G71" i="14"/>
  <c r="F71" i="14"/>
  <c r="H65" i="14"/>
  <c r="G65" i="14"/>
  <c r="F65" i="14"/>
  <c r="H59" i="14"/>
  <c r="G59" i="14"/>
  <c r="F59" i="14"/>
  <c r="H53" i="14"/>
  <c r="G53" i="14"/>
  <c r="F53" i="14"/>
  <c r="H47" i="14"/>
  <c r="G47" i="14"/>
  <c r="F47" i="14"/>
  <c r="H113" i="15"/>
  <c r="G113" i="15"/>
  <c r="F113" i="15"/>
  <c r="H107" i="15"/>
  <c r="G107" i="15"/>
  <c r="F107" i="15"/>
  <c r="H101" i="15"/>
  <c r="G101" i="15"/>
  <c r="F101" i="15"/>
  <c r="H95" i="15"/>
  <c r="G95" i="15"/>
  <c r="F95" i="15"/>
  <c r="H89" i="15"/>
  <c r="G89" i="15"/>
  <c r="F89" i="15"/>
  <c r="H83" i="15"/>
  <c r="G83" i="15"/>
  <c r="F83" i="15"/>
  <c r="H77" i="15"/>
  <c r="G77" i="15"/>
  <c r="F77" i="15"/>
  <c r="H71" i="15"/>
  <c r="G71" i="15"/>
  <c r="F71" i="15"/>
  <c r="H65" i="15"/>
  <c r="G65" i="15"/>
  <c r="F65" i="15"/>
  <c r="H59" i="15"/>
  <c r="G59" i="15"/>
  <c r="F59" i="15"/>
  <c r="H53" i="15"/>
  <c r="G53" i="15"/>
  <c r="F53" i="15"/>
  <c r="H47" i="15"/>
  <c r="G47" i="15"/>
  <c r="F47" i="15"/>
  <c r="H113" i="16"/>
  <c r="G113" i="16"/>
  <c r="F113" i="16"/>
  <c r="H107" i="16"/>
  <c r="G107" i="16"/>
  <c r="F107" i="16"/>
  <c r="H101" i="16"/>
  <c r="G101" i="16"/>
  <c r="F101" i="16"/>
  <c r="H95" i="16"/>
  <c r="G95" i="16"/>
  <c r="F95" i="16"/>
  <c r="H89" i="16"/>
  <c r="G89" i="16"/>
  <c r="F89" i="16"/>
  <c r="H83" i="16"/>
  <c r="G83" i="16"/>
  <c r="F83" i="16"/>
  <c r="H77" i="16"/>
  <c r="G77" i="16"/>
  <c r="F77" i="16"/>
  <c r="H71" i="16"/>
  <c r="G71" i="16"/>
  <c r="F71" i="16"/>
  <c r="H65" i="16"/>
  <c r="G65" i="16"/>
  <c r="F65" i="16"/>
  <c r="H59" i="16"/>
  <c r="G59" i="16"/>
  <c r="F59" i="16"/>
  <c r="H53" i="16"/>
  <c r="G53" i="16"/>
  <c r="F53" i="16"/>
  <c r="H47" i="16"/>
  <c r="G47" i="16"/>
  <c r="F47" i="16"/>
  <c r="H113" i="17"/>
  <c r="G113" i="17"/>
  <c r="F113" i="17"/>
  <c r="H107" i="17"/>
  <c r="G107" i="17"/>
  <c r="F107" i="17"/>
  <c r="H101" i="17"/>
  <c r="G101" i="17"/>
  <c r="F101" i="17"/>
  <c r="H95" i="17"/>
  <c r="G95" i="17"/>
  <c r="F95" i="17"/>
  <c r="H89" i="17"/>
  <c r="G89" i="17"/>
  <c r="F89" i="17"/>
  <c r="H83" i="17"/>
  <c r="G83" i="17"/>
  <c r="F83" i="17"/>
  <c r="H77" i="17"/>
  <c r="G77" i="17"/>
  <c r="F77" i="17"/>
  <c r="H71" i="17"/>
  <c r="G71" i="17"/>
  <c r="F71" i="17"/>
  <c r="H65" i="17"/>
  <c r="G65" i="17"/>
  <c r="F65" i="17"/>
  <c r="H59" i="17"/>
  <c r="G59" i="17"/>
  <c r="F59" i="17"/>
  <c r="H53" i="17"/>
  <c r="G53" i="17"/>
  <c r="F53" i="17"/>
  <c r="H47" i="17"/>
  <c r="G47" i="17"/>
  <c r="F47" i="17"/>
  <c r="H113" i="18"/>
  <c r="G113" i="18"/>
  <c r="F113" i="18"/>
  <c r="H107" i="18"/>
  <c r="G107" i="18"/>
  <c r="F107" i="18"/>
  <c r="H101" i="18"/>
  <c r="G101" i="18"/>
  <c r="F101" i="18"/>
  <c r="H95" i="18"/>
  <c r="G95" i="18"/>
  <c r="F95" i="18"/>
  <c r="H89" i="18"/>
  <c r="G89" i="18"/>
  <c r="F89" i="18"/>
  <c r="H83" i="18"/>
  <c r="G83" i="18"/>
  <c r="F83" i="18"/>
  <c r="H77" i="18"/>
  <c r="G77" i="18"/>
  <c r="F77" i="18"/>
  <c r="H71" i="18"/>
  <c r="G71" i="18"/>
  <c r="F71" i="18"/>
  <c r="H65" i="18"/>
  <c r="G65" i="18"/>
  <c r="F65" i="18"/>
  <c r="H59" i="18"/>
  <c r="G59" i="18"/>
  <c r="F59" i="18"/>
  <c r="H53" i="18"/>
  <c r="G53" i="18"/>
  <c r="F53" i="18"/>
  <c r="H47" i="18"/>
  <c r="G47" i="18"/>
  <c r="F47" i="18"/>
  <c r="H113" i="19"/>
  <c r="G113" i="19"/>
  <c r="F113" i="19"/>
  <c r="H107" i="19"/>
  <c r="G107" i="19"/>
  <c r="F107" i="19"/>
  <c r="H101" i="19"/>
  <c r="G101" i="19"/>
  <c r="F101" i="19"/>
  <c r="H95" i="19"/>
  <c r="G95" i="19"/>
  <c r="F95" i="19"/>
  <c r="H89" i="19"/>
  <c r="G89" i="19"/>
  <c r="F89" i="19"/>
  <c r="H83" i="19"/>
  <c r="G83" i="19"/>
  <c r="F83" i="19"/>
  <c r="H77" i="19"/>
  <c r="G77" i="19"/>
  <c r="F77" i="19"/>
  <c r="H71" i="19"/>
  <c r="G71" i="19"/>
  <c r="F71" i="19"/>
  <c r="H65" i="19"/>
  <c r="G65" i="19"/>
  <c r="F65" i="19"/>
  <c r="H59" i="19"/>
  <c r="G59" i="19"/>
  <c r="F59" i="19"/>
  <c r="H53" i="19"/>
  <c r="G53" i="19"/>
  <c r="F53" i="19"/>
  <c r="H47" i="19"/>
  <c r="G47" i="19"/>
  <c r="F47" i="19"/>
  <c r="H113" i="20"/>
  <c r="G113" i="20"/>
  <c r="F113" i="20"/>
  <c r="H107" i="20"/>
  <c r="G107" i="20"/>
  <c r="F107" i="20"/>
  <c r="H101" i="20"/>
  <c r="G101" i="20"/>
  <c r="F101" i="20"/>
  <c r="H95" i="20"/>
  <c r="G95" i="20"/>
  <c r="F95" i="20"/>
  <c r="H89" i="20"/>
  <c r="G89" i="20"/>
  <c r="F89" i="20"/>
  <c r="H83" i="20"/>
  <c r="G83" i="20"/>
  <c r="F83" i="20"/>
  <c r="H77" i="20"/>
  <c r="G77" i="20"/>
  <c r="F77" i="20"/>
  <c r="H71" i="20"/>
  <c r="G71" i="20"/>
  <c r="F71" i="20"/>
  <c r="H65" i="20"/>
  <c r="G65" i="20"/>
  <c r="F65" i="20"/>
  <c r="H59" i="20"/>
  <c r="G59" i="20"/>
  <c r="F59" i="20"/>
  <c r="H53" i="20"/>
  <c r="G53" i="20"/>
  <c r="F53" i="20"/>
  <c r="H47" i="20"/>
  <c r="G47" i="20"/>
  <c r="F47" i="20"/>
  <c r="H113" i="21"/>
  <c r="G113" i="21"/>
  <c r="F113" i="21"/>
  <c r="H107" i="21"/>
  <c r="G107" i="21"/>
  <c r="F107" i="21"/>
  <c r="H101" i="21"/>
  <c r="G101" i="21"/>
  <c r="F101" i="21"/>
  <c r="H95" i="21"/>
  <c r="G95" i="21"/>
  <c r="F95" i="21"/>
  <c r="H89" i="21"/>
  <c r="G89" i="21"/>
  <c r="F89" i="21"/>
  <c r="H83" i="21"/>
  <c r="G83" i="21"/>
  <c r="F83" i="21"/>
  <c r="H77" i="21"/>
  <c r="G77" i="21"/>
  <c r="F77" i="21"/>
  <c r="H71" i="21"/>
  <c r="G71" i="21"/>
  <c r="F71" i="21"/>
  <c r="H65" i="21"/>
  <c r="G65" i="21"/>
  <c r="F65" i="21"/>
  <c r="H59" i="21"/>
  <c r="G59" i="21"/>
  <c r="F59" i="21"/>
  <c r="H53" i="21"/>
  <c r="G53" i="21"/>
  <c r="F53" i="21"/>
  <c r="H47" i="21"/>
  <c r="G47" i="21"/>
  <c r="F47" i="21"/>
  <c r="H113" i="22"/>
  <c r="G113" i="22"/>
  <c r="F113" i="22"/>
  <c r="H107" i="22"/>
  <c r="G107" i="22"/>
  <c r="F107" i="22"/>
  <c r="H101" i="22"/>
  <c r="G101" i="22"/>
  <c r="F101" i="22"/>
  <c r="H95" i="22"/>
  <c r="G95" i="22"/>
  <c r="F95" i="22"/>
  <c r="H89" i="22"/>
  <c r="G89" i="22"/>
  <c r="F89" i="22"/>
  <c r="H83" i="22"/>
  <c r="G83" i="22"/>
  <c r="F83" i="22"/>
  <c r="H77" i="22"/>
  <c r="G77" i="22"/>
  <c r="F77" i="22"/>
  <c r="H71" i="22"/>
  <c r="G71" i="22"/>
  <c r="F71" i="22"/>
  <c r="H65" i="22"/>
  <c r="G65" i="22"/>
  <c r="F65" i="22"/>
  <c r="H59" i="22"/>
  <c r="G59" i="22"/>
  <c r="F59" i="22"/>
  <c r="H53" i="22"/>
  <c r="G53" i="22"/>
  <c r="F53" i="22"/>
  <c r="H47" i="22"/>
  <c r="G47" i="22"/>
  <c r="F47" i="22"/>
  <c r="H113" i="23"/>
  <c r="G113" i="23"/>
  <c r="F113" i="23"/>
  <c r="H107" i="23"/>
  <c r="G107" i="23"/>
  <c r="F107" i="23"/>
  <c r="H101" i="23"/>
  <c r="G101" i="23"/>
  <c r="F101" i="23"/>
  <c r="H95" i="23"/>
  <c r="G95" i="23"/>
  <c r="F95" i="23"/>
  <c r="H89" i="23"/>
  <c r="G89" i="23"/>
  <c r="F89" i="23"/>
  <c r="H83" i="23"/>
  <c r="G83" i="23"/>
  <c r="F83" i="23"/>
  <c r="H77" i="23"/>
  <c r="G77" i="23"/>
  <c r="F77" i="23"/>
  <c r="H71" i="23"/>
  <c r="G71" i="23"/>
  <c r="F71" i="23"/>
  <c r="H65" i="23"/>
  <c r="G65" i="23"/>
  <c r="F65" i="23"/>
  <c r="H59" i="23"/>
  <c r="G59" i="23"/>
  <c r="F59" i="23"/>
  <c r="H53" i="23"/>
  <c r="G53" i="23"/>
  <c r="F53" i="23"/>
  <c r="H47" i="23"/>
  <c r="G47" i="23"/>
  <c r="F47" i="23"/>
  <c r="H113" i="24"/>
  <c r="G113" i="24"/>
  <c r="F113" i="24"/>
  <c r="H107" i="24"/>
  <c r="G107" i="24"/>
  <c r="F107" i="24"/>
  <c r="H101" i="24"/>
  <c r="G101" i="24"/>
  <c r="F101" i="24"/>
  <c r="H95" i="24"/>
  <c r="G95" i="24"/>
  <c r="F95" i="24"/>
  <c r="H89" i="24"/>
  <c r="G89" i="24"/>
  <c r="F89" i="24"/>
  <c r="H83" i="24"/>
  <c r="G83" i="24"/>
  <c r="F83" i="24"/>
  <c r="H77" i="24"/>
  <c r="G77" i="24"/>
  <c r="F77" i="24"/>
  <c r="H71" i="24"/>
  <c r="G71" i="24"/>
  <c r="F71" i="24"/>
  <c r="H65" i="24"/>
  <c r="G65" i="24"/>
  <c r="F65" i="24"/>
  <c r="H59" i="24"/>
  <c r="G59" i="24"/>
  <c r="F59" i="24"/>
  <c r="H53" i="24"/>
  <c r="G53" i="24"/>
  <c r="F53" i="24"/>
  <c r="H47" i="24"/>
  <c r="G47" i="24"/>
  <c r="F47" i="24"/>
  <c r="H113" i="25"/>
  <c r="G113" i="25"/>
  <c r="F113" i="25"/>
  <c r="H107" i="25"/>
  <c r="G107" i="25"/>
  <c r="F107" i="25"/>
  <c r="H101" i="25"/>
  <c r="G101" i="25"/>
  <c r="F101" i="25"/>
  <c r="H95" i="25"/>
  <c r="G95" i="25"/>
  <c r="F95" i="25"/>
  <c r="H89" i="25"/>
  <c r="G89" i="25"/>
  <c r="F89" i="25"/>
  <c r="H83" i="25"/>
  <c r="G83" i="25"/>
  <c r="F83" i="25"/>
  <c r="H77" i="25"/>
  <c r="G77" i="25"/>
  <c r="F77" i="25"/>
  <c r="H71" i="25"/>
  <c r="G71" i="25"/>
  <c r="F71" i="25"/>
  <c r="H65" i="25"/>
  <c r="G65" i="25"/>
  <c r="F65" i="25"/>
  <c r="H59" i="25"/>
  <c r="G59" i="25"/>
  <c r="F59" i="25"/>
  <c r="H53" i="25"/>
  <c r="G53" i="25"/>
  <c r="F53" i="25"/>
  <c r="H47" i="25"/>
  <c r="G47" i="25"/>
  <c r="F47" i="25"/>
  <c r="H113" i="26"/>
  <c r="G113" i="26"/>
  <c r="F113" i="26"/>
  <c r="H107" i="26"/>
  <c r="G107" i="26"/>
  <c r="F107" i="26"/>
  <c r="H101" i="26"/>
  <c r="G101" i="26"/>
  <c r="F101" i="26"/>
  <c r="H95" i="26"/>
  <c r="G95" i="26"/>
  <c r="F95" i="26"/>
  <c r="H89" i="26"/>
  <c r="G89" i="26"/>
  <c r="F89" i="26"/>
  <c r="H83" i="26"/>
  <c r="G83" i="26"/>
  <c r="F83" i="26"/>
  <c r="H77" i="26"/>
  <c r="G77" i="26"/>
  <c r="F77" i="26"/>
  <c r="H71" i="26"/>
  <c r="G71" i="26"/>
  <c r="F71" i="26"/>
  <c r="H65" i="26"/>
  <c r="G65" i="26"/>
  <c r="F65" i="26"/>
  <c r="H59" i="26"/>
  <c r="G59" i="26"/>
  <c r="F59" i="26"/>
  <c r="H53" i="26"/>
  <c r="G53" i="26"/>
  <c r="F53" i="26"/>
  <c r="H47" i="26"/>
  <c r="G47" i="26"/>
  <c r="F47" i="26"/>
  <c r="H113" i="27"/>
  <c r="G113" i="27"/>
  <c r="F113" i="27"/>
  <c r="H107" i="27"/>
  <c r="G107" i="27"/>
  <c r="F107" i="27"/>
  <c r="H101" i="27"/>
  <c r="G101" i="27"/>
  <c r="F101" i="27"/>
  <c r="H95" i="27"/>
  <c r="G95" i="27"/>
  <c r="F95" i="27"/>
  <c r="H89" i="27"/>
  <c r="G89" i="27"/>
  <c r="F89" i="27"/>
  <c r="H83" i="27"/>
  <c r="G83" i="27"/>
  <c r="F83" i="27"/>
  <c r="H77" i="27"/>
  <c r="G77" i="27"/>
  <c r="F77" i="27"/>
  <c r="H71" i="27"/>
  <c r="G71" i="27"/>
  <c r="F71" i="27"/>
  <c r="H65" i="27"/>
  <c r="G65" i="27"/>
  <c r="F65" i="27"/>
  <c r="H59" i="27"/>
  <c r="G59" i="27"/>
  <c r="F59" i="27"/>
  <c r="H53" i="27"/>
  <c r="G53" i="27"/>
  <c r="F53" i="27"/>
  <c r="H47" i="27"/>
  <c r="G47" i="27"/>
  <c r="F47" i="27"/>
  <c r="H113" i="28"/>
  <c r="G113" i="28"/>
  <c r="F113" i="28"/>
  <c r="H107" i="28"/>
  <c r="G107" i="28"/>
  <c r="F107" i="28"/>
  <c r="H101" i="28"/>
  <c r="G101" i="28"/>
  <c r="F101" i="28"/>
  <c r="H95" i="28"/>
  <c r="G95" i="28"/>
  <c r="F95" i="28"/>
  <c r="H89" i="28"/>
  <c r="G89" i="28"/>
  <c r="F89" i="28"/>
  <c r="H83" i="28"/>
  <c r="G83" i="28"/>
  <c r="F83" i="28"/>
  <c r="H77" i="28"/>
  <c r="G77" i="28"/>
  <c r="F77" i="28"/>
  <c r="H71" i="28"/>
  <c r="G71" i="28"/>
  <c r="F71" i="28"/>
  <c r="H65" i="28"/>
  <c r="G65" i="28"/>
  <c r="F65" i="28"/>
  <c r="H59" i="28"/>
  <c r="G59" i="28"/>
  <c r="F59" i="28"/>
  <c r="H53" i="28"/>
  <c r="G53" i="28"/>
  <c r="F53" i="28"/>
  <c r="H47" i="28"/>
  <c r="G47" i="28"/>
  <c r="F47" i="28"/>
  <c r="H113" i="1"/>
  <c r="G113" i="1"/>
  <c r="F113" i="1"/>
  <c r="H107" i="1"/>
  <c r="G107" i="1"/>
  <c r="F107" i="1"/>
  <c r="H101" i="1"/>
  <c r="G101" i="1"/>
  <c r="F101" i="1"/>
  <c r="H95" i="1"/>
  <c r="G95" i="1"/>
  <c r="F95" i="1"/>
  <c r="H89" i="1"/>
  <c r="G89" i="1"/>
  <c r="F89" i="1"/>
  <c r="H83" i="1"/>
  <c r="G83" i="1"/>
  <c r="F83" i="1"/>
  <c r="H77" i="1"/>
  <c r="G77" i="1"/>
  <c r="F77" i="1"/>
  <c r="H71" i="1"/>
  <c r="G71" i="1"/>
  <c r="F71" i="1"/>
  <c r="H65" i="1"/>
  <c r="G65" i="1"/>
  <c r="F65" i="1"/>
  <c r="F45" i="1" s="1"/>
  <c r="H59" i="1"/>
  <c r="G59" i="1"/>
  <c r="F59" i="1"/>
  <c r="F47" i="1"/>
  <c r="H41" i="5"/>
  <c r="F41" i="5"/>
  <c r="H41" i="9"/>
  <c r="F41" i="11"/>
  <c r="G41" i="16"/>
  <c r="F41" i="23"/>
  <c r="H41" i="25"/>
  <c r="F41" i="27"/>
  <c r="H39" i="2"/>
  <c r="G39" i="2"/>
  <c r="F39" i="2"/>
  <c r="H39" i="3"/>
  <c r="G39" i="3"/>
  <c r="F39" i="3"/>
  <c r="H39" i="4"/>
  <c r="G39" i="4"/>
  <c r="F39" i="4"/>
  <c r="H39" i="5"/>
  <c r="G39" i="5"/>
  <c r="F39" i="5"/>
  <c r="H39" i="6"/>
  <c r="G39" i="6"/>
  <c r="F39" i="6"/>
  <c r="H39" i="7"/>
  <c r="G39" i="7"/>
  <c r="F39" i="7"/>
  <c r="H39" i="8"/>
  <c r="G39" i="8"/>
  <c r="F39" i="8"/>
  <c r="H39" i="9"/>
  <c r="G39" i="9"/>
  <c r="F39" i="9"/>
  <c r="H39" i="10"/>
  <c r="G39" i="10"/>
  <c r="F39" i="10"/>
  <c r="H39" i="11"/>
  <c r="G39" i="11"/>
  <c r="F39" i="11"/>
  <c r="H39" i="12"/>
  <c r="G39" i="12"/>
  <c r="F39" i="12"/>
  <c r="H39" i="13"/>
  <c r="G39" i="13"/>
  <c r="F39" i="13"/>
  <c r="H39" i="14"/>
  <c r="G39" i="14"/>
  <c r="F39" i="14"/>
  <c r="H39" i="15"/>
  <c r="G39" i="15"/>
  <c r="F39" i="15"/>
  <c r="H39" i="16"/>
  <c r="G39" i="16"/>
  <c r="F39" i="16"/>
  <c r="H39" i="17"/>
  <c r="G39" i="17"/>
  <c r="F39" i="17"/>
  <c r="H39" i="18"/>
  <c r="G39" i="18"/>
  <c r="F39" i="18"/>
  <c r="H39" i="19"/>
  <c r="G39" i="19"/>
  <c r="F39" i="19"/>
  <c r="H39" i="20"/>
  <c r="G39" i="20"/>
  <c r="F39" i="20"/>
  <c r="H39" i="21"/>
  <c r="G39" i="21"/>
  <c r="G41" i="21" s="1"/>
  <c r="F39" i="21"/>
  <c r="H39" i="22"/>
  <c r="G39" i="22"/>
  <c r="F39" i="22"/>
  <c r="H39" i="23"/>
  <c r="G39" i="23"/>
  <c r="F39" i="23"/>
  <c r="H39" i="24"/>
  <c r="G39" i="24"/>
  <c r="F39" i="24"/>
  <c r="H39" i="25"/>
  <c r="G39" i="25"/>
  <c r="F39" i="25"/>
  <c r="H39" i="26"/>
  <c r="G39" i="26"/>
  <c r="F39" i="26"/>
  <c r="H39" i="27"/>
  <c r="G39" i="27"/>
  <c r="F39" i="27"/>
  <c r="H39" i="28"/>
  <c r="G39" i="28"/>
  <c r="F39" i="28"/>
  <c r="H39" i="1"/>
  <c r="G39" i="1"/>
  <c r="H32" i="2"/>
  <c r="H41" i="2" s="1"/>
  <c r="G32" i="2"/>
  <c r="F32" i="2"/>
  <c r="F41" i="2" s="1"/>
  <c r="H32" i="3"/>
  <c r="H41" i="3" s="1"/>
  <c r="G32" i="3"/>
  <c r="F32" i="3"/>
  <c r="F41" i="3" s="1"/>
  <c r="H32" i="4"/>
  <c r="G32" i="4"/>
  <c r="G41" i="4" s="1"/>
  <c r="F32" i="4"/>
  <c r="F41" i="4" s="1"/>
  <c r="H32" i="5"/>
  <c r="G32" i="5"/>
  <c r="G41" i="5" s="1"/>
  <c r="F32" i="5"/>
  <c r="H32" i="6"/>
  <c r="G32" i="6"/>
  <c r="G41" i="6" s="1"/>
  <c r="F32" i="6"/>
  <c r="H32" i="7"/>
  <c r="H41" i="7" s="1"/>
  <c r="G32" i="7"/>
  <c r="G41" i="7" s="1"/>
  <c r="F32" i="7"/>
  <c r="H32" i="8"/>
  <c r="G32" i="8"/>
  <c r="G41" i="8" s="1"/>
  <c r="F32" i="8"/>
  <c r="H32" i="9"/>
  <c r="G32" i="9"/>
  <c r="F32" i="9"/>
  <c r="F41" i="9" s="1"/>
  <c r="H32" i="10"/>
  <c r="H41" i="10" s="1"/>
  <c r="G32" i="10"/>
  <c r="F32" i="10"/>
  <c r="H32" i="11"/>
  <c r="H41" i="11" s="1"/>
  <c r="G32" i="11"/>
  <c r="F32" i="11"/>
  <c r="H32" i="12"/>
  <c r="G32" i="12"/>
  <c r="G41" i="12" s="1"/>
  <c r="G42" i="12" s="1"/>
  <c r="F32" i="12"/>
  <c r="F41" i="12" s="1"/>
  <c r="H32" i="13"/>
  <c r="H41" i="13" s="1"/>
  <c r="H42" i="13" s="1"/>
  <c r="G32" i="13"/>
  <c r="F32" i="13"/>
  <c r="F41" i="13" s="1"/>
  <c r="H32" i="14"/>
  <c r="G32" i="14"/>
  <c r="G41" i="14" s="1"/>
  <c r="F32" i="14"/>
  <c r="H32" i="15"/>
  <c r="H41" i="15" s="1"/>
  <c r="G32" i="15"/>
  <c r="G41" i="15" s="1"/>
  <c r="F32" i="15"/>
  <c r="H32" i="16"/>
  <c r="H41" i="16" s="1"/>
  <c r="G32" i="16"/>
  <c r="F32" i="16"/>
  <c r="F41" i="16" s="1"/>
  <c r="H32" i="17"/>
  <c r="H41" i="17" s="1"/>
  <c r="G32" i="17"/>
  <c r="F32" i="17"/>
  <c r="F41" i="17" s="1"/>
  <c r="H32" i="18"/>
  <c r="H41" i="18" s="1"/>
  <c r="G32" i="18"/>
  <c r="G41" i="18" s="1"/>
  <c r="F32" i="18"/>
  <c r="F41" i="18" s="1"/>
  <c r="H32" i="19"/>
  <c r="G32" i="19"/>
  <c r="F32" i="19"/>
  <c r="F41" i="19" s="1"/>
  <c r="H32" i="20"/>
  <c r="G32" i="20"/>
  <c r="G41" i="20" s="1"/>
  <c r="G42" i="20" s="1"/>
  <c r="F32" i="20"/>
  <c r="F41" i="20" s="1"/>
  <c r="H32" i="21"/>
  <c r="G32" i="21"/>
  <c r="F32" i="21"/>
  <c r="F41" i="21" s="1"/>
  <c r="H32" i="22"/>
  <c r="G32" i="22"/>
  <c r="G41" i="22" s="1"/>
  <c r="F32" i="22"/>
  <c r="H32" i="23"/>
  <c r="H41" i="23" s="1"/>
  <c r="G32" i="23"/>
  <c r="G41" i="23" s="1"/>
  <c r="F32" i="23"/>
  <c r="H32" i="24"/>
  <c r="H41" i="24" s="1"/>
  <c r="G32" i="24"/>
  <c r="G41" i="24" s="1"/>
  <c r="F32" i="24"/>
  <c r="H32" i="25"/>
  <c r="G32" i="25"/>
  <c r="F32" i="25"/>
  <c r="F41" i="25" s="1"/>
  <c r="H32" i="26"/>
  <c r="H41" i="26" s="1"/>
  <c r="G32" i="26"/>
  <c r="G41" i="26" s="1"/>
  <c r="F32" i="26"/>
  <c r="H32" i="27"/>
  <c r="H41" i="27" s="1"/>
  <c r="G32" i="27"/>
  <c r="F32" i="27"/>
  <c r="H32" i="28"/>
  <c r="G32" i="28"/>
  <c r="G41" i="28" s="1"/>
  <c r="F32" i="28"/>
  <c r="F41" i="28" s="1"/>
  <c r="F32" i="1"/>
  <c r="H30" i="4"/>
  <c r="F30" i="14"/>
  <c r="F30" i="17"/>
  <c r="G30" i="28"/>
  <c r="H20" i="2"/>
  <c r="G20" i="2"/>
  <c r="F20" i="2"/>
  <c r="H20" i="3"/>
  <c r="G20" i="3"/>
  <c r="F20" i="3"/>
  <c r="F30" i="3" s="1"/>
  <c r="F42" i="3" s="1"/>
  <c r="H20" i="4"/>
  <c r="G20" i="4"/>
  <c r="F20" i="4"/>
  <c r="H20" i="5"/>
  <c r="G20" i="5"/>
  <c r="F20" i="5"/>
  <c r="H20" i="6"/>
  <c r="G20" i="6"/>
  <c r="G30" i="6" s="1"/>
  <c r="F20" i="6"/>
  <c r="H20" i="7"/>
  <c r="G20" i="7"/>
  <c r="F20" i="7"/>
  <c r="H20" i="8"/>
  <c r="G20" i="8"/>
  <c r="F20" i="8"/>
  <c r="H20" i="9"/>
  <c r="H30" i="9" s="1"/>
  <c r="G20" i="9"/>
  <c r="F20" i="9"/>
  <c r="H20" i="10"/>
  <c r="G20" i="10"/>
  <c r="F20" i="10"/>
  <c r="H20" i="11"/>
  <c r="G20" i="11"/>
  <c r="F20" i="11"/>
  <c r="F30" i="11" s="1"/>
  <c r="F42" i="11" s="1"/>
  <c r="H20" i="12"/>
  <c r="G20" i="12"/>
  <c r="F20" i="12"/>
  <c r="H20" i="13"/>
  <c r="G20" i="13"/>
  <c r="F20" i="13"/>
  <c r="H20" i="14"/>
  <c r="G20" i="14"/>
  <c r="G30" i="14" s="1"/>
  <c r="F20" i="14"/>
  <c r="H20" i="15"/>
  <c r="G20" i="15"/>
  <c r="F20" i="15"/>
  <c r="H20" i="16"/>
  <c r="G20" i="16"/>
  <c r="F20" i="16"/>
  <c r="H20" i="17"/>
  <c r="H30" i="17" s="1"/>
  <c r="G20" i="17"/>
  <c r="F20" i="17"/>
  <c r="H20" i="18"/>
  <c r="G20" i="18"/>
  <c r="F20" i="18"/>
  <c r="H20" i="19"/>
  <c r="G20" i="19"/>
  <c r="F20" i="19"/>
  <c r="F30" i="19" s="1"/>
  <c r="F42" i="19" s="1"/>
  <c r="H20" i="20"/>
  <c r="G20" i="20"/>
  <c r="F20" i="20"/>
  <c r="H20" i="21"/>
  <c r="G20" i="21"/>
  <c r="F20" i="21"/>
  <c r="H20" i="22"/>
  <c r="G20" i="22"/>
  <c r="G30" i="22" s="1"/>
  <c r="F20" i="22"/>
  <c r="H20" i="23"/>
  <c r="G20" i="23"/>
  <c r="F20" i="23"/>
  <c r="H20" i="24"/>
  <c r="G20" i="24"/>
  <c r="F20" i="24"/>
  <c r="H20" i="25"/>
  <c r="H30" i="25" s="1"/>
  <c r="G20" i="25"/>
  <c r="F20" i="25"/>
  <c r="H20" i="26"/>
  <c r="G20" i="26"/>
  <c r="F20" i="26"/>
  <c r="H20" i="27"/>
  <c r="G20" i="27"/>
  <c r="F20" i="27"/>
  <c r="F30" i="27" s="1"/>
  <c r="F42" i="27" s="1"/>
  <c r="H20" i="28"/>
  <c r="G20" i="28"/>
  <c r="F20" i="28"/>
  <c r="F20" i="1"/>
  <c r="H7" i="2"/>
  <c r="G7" i="2"/>
  <c r="G30" i="2" s="1"/>
  <c r="F7" i="2"/>
  <c r="F30" i="2" s="1"/>
  <c r="H7" i="3"/>
  <c r="H30" i="3" s="1"/>
  <c r="G7" i="3"/>
  <c r="G30" i="3" s="1"/>
  <c r="F7" i="3"/>
  <c r="H7" i="4"/>
  <c r="G7" i="4"/>
  <c r="G30" i="4" s="1"/>
  <c r="F7" i="4"/>
  <c r="H7" i="5"/>
  <c r="H30" i="5" s="1"/>
  <c r="G7" i="5"/>
  <c r="G30" i="5" s="1"/>
  <c r="F7" i="5"/>
  <c r="F30" i="5" s="1"/>
  <c r="H7" i="6"/>
  <c r="H30" i="6" s="1"/>
  <c r="G7" i="6"/>
  <c r="F7" i="6"/>
  <c r="F30" i="6" s="1"/>
  <c r="H7" i="7"/>
  <c r="H30" i="7" s="1"/>
  <c r="G7" i="7"/>
  <c r="F7" i="7"/>
  <c r="F30" i="7" s="1"/>
  <c r="H7" i="8"/>
  <c r="H30" i="8" s="1"/>
  <c r="G7" i="8"/>
  <c r="G30" i="8" s="1"/>
  <c r="F7" i="8"/>
  <c r="F30" i="8" s="1"/>
  <c r="H7" i="9"/>
  <c r="G7" i="9"/>
  <c r="G30" i="9" s="1"/>
  <c r="F7" i="9"/>
  <c r="F30" i="9" s="1"/>
  <c r="H7" i="10"/>
  <c r="G7" i="10"/>
  <c r="G30" i="10" s="1"/>
  <c r="F7" i="10"/>
  <c r="F30" i="10" s="1"/>
  <c r="H7" i="11"/>
  <c r="H30" i="11" s="1"/>
  <c r="G7" i="11"/>
  <c r="G30" i="11" s="1"/>
  <c r="F7" i="11"/>
  <c r="H7" i="12"/>
  <c r="H30" i="12" s="1"/>
  <c r="G7" i="12"/>
  <c r="G30" i="12" s="1"/>
  <c r="F7" i="12"/>
  <c r="H7" i="13"/>
  <c r="H30" i="13" s="1"/>
  <c r="G7" i="13"/>
  <c r="G30" i="13" s="1"/>
  <c r="F7" i="13"/>
  <c r="F30" i="13" s="1"/>
  <c r="H7" i="14"/>
  <c r="H30" i="14" s="1"/>
  <c r="G7" i="14"/>
  <c r="F7" i="14"/>
  <c r="H7" i="15"/>
  <c r="H30" i="15" s="1"/>
  <c r="G7" i="15"/>
  <c r="F7" i="15"/>
  <c r="F30" i="15" s="1"/>
  <c r="H7" i="16"/>
  <c r="H30" i="16" s="1"/>
  <c r="G7" i="16"/>
  <c r="G30" i="16" s="1"/>
  <c r="F7" i="16"/>
  <c r="F30" i="16" s="1"/>
  <c r="H7" i="17"/>
  <c r="G7" i="17"/>
  <c r="G30" i="17" s="1"/>
  <c r="F7" i="17"/>
  <c r="H7" i="18"/>
  <c r="G7" i="18"/>
  <c r="G30" i="18" s="1"/>
  <c r="F7" i="18"/>
  <c r="F30" i="18" s="1"/>
  <c r="H7" i="19"/>
  <c r="H30" i="19" s="1"/>
  <c r="G7" i="19"/>
  <c r="G30" i="19" s="1"/>
  <c r="F7" i="19"/>
  <c r="H7" i="20"/>
  <c r="H30" i="20" s="1"/>
  <c r="G7" i="20"/>
  <c r="G30" i="20" s="1"/>
  <c r="F7" i="20"/>
  <c r="H7" i="21"/>
  <c r="H30" i="21" s="1"/>
  <c r="G7" i="21"/>
  <c r="G30" i="21" s="1"/>
  <c r="F7" i="21"/>
  <c r="F30" i="21" s="1"/>
  <c r="H7" i="22"/>
  <c r="H30" i="22" s="1"/>
  <c r="G7" i="22"/>
  <c r="F7" i="22"/>
  <c r="F30" i="22" s="1"/>
  <c r="H7" i="23"/>
  <c r="H30" i="23" s="1"/>
  <c r="G7" i="23"/>
  <c r="F7" i="23"/>
  <c r="F30" i="23" s="1"/>
  <c r="F42" i="23" s="1"/>
  <c r="H7" i="24"/>
  <c r="H30" i="24" s="1"/>
  <c r="G7" i="24"/>
  <c r="G30" i="24" s="1"/>
  <c r="F7" i="24"/>
  <c r="F30" i="24" s="1"/>
  <c r="H7" i="25"/>
  <c r="G7" i="25"/>
  <c r="G30" i="25" s="1"/>
  <c r="F7" i="25"/>
  <c r="F30" i="25" s="1"/>
  <c r="H7" i="26"/>
  <c r="G7" i="26"/>
  <c r="G30" i="26" s="1"/>
  <c r="F7" i="26"/>
  <c r="F30" i="26" s="1"/>
  <c r="H7" i="27"/>
  <c r="H30" i="27" s="1"/>
  <c r="G7" i="27"/>
  <c r="G30" i="27" s="1"/>
  <c r="F7" i="27"/>
  <c r="H7" i="28"/>
  <c r="H30" i="28" s="1"/>
  <c r="G7" i="28"/>
  <c r="F7" i="28"/>
  <c r="G45" i="16" l="1"/>
  <c r="G118" i="16" s="1"/>
  <c r="G41" i="1"/>
  <c r="H41" i="1"/>
  <c r="H30" i="1"/>
  <c r="H42" i="1" s="1"/>
  <c r="F30" i="1"/>
  <c r="H45" i="11"/>
  <c r="H118" i="11" s="1"/>
  <c r="H45" i="13"/>
  <c r="H118" i="13" s="1"/>
  <c r="F41" i="26"/>
  <c r="F42" i="26" s="1"/>
  <c r="G41" i="13"/>
  <c r="F41" i="10"/>
  <c r="F42" i="10" s="1"/>
  <c r="H41" i="8"/>
  <c r="F118" i="1"/>
  <c r="G45" i="4"/>
  <c r="G118" i="4" s="1"/>
  <c r="G42" i="26"/>
  <c r="G42" i="18"/>
  <c r="H41" i="19"/>
  <c r="G45" i="8"/>
  <c r="G118" i="8" s="1"/>
  <c r="G45" i="5"/>
  <c r="G118" i="5" s="1"/>
  <c r="G42" i="28"/>
  <c r="F42" i="25"/>
  <c r="F42" i="17"/>
  <c r="H42" i="15"/>
  <c r="F42" i="9"/>
  <c r="G42" i="4"/>
  <c r="F45" i="20"/>
  <c r="F118" i="20" s="1"/>
  <c r="H45" i="20"/>
  <c r="H118" i="20" s="1"/>
  <c r="G45" i="20"/>
  <c r="G118" i="20" s="1"/>
  <c r="G45" i="15"/>
  <c r="G118" i="15" s="1"/>
  <c r="H42" i="5"/>
  <c r="F45" i="23"/>
  <c r="F118" i="23" s="1"/>
  <c r="H45" i="22"/>
  <c r="H118" i="22" s="1"/>
  <c r="F45" i="21"/>
  <c r="F118" i="21" s="1"/>
  <c r="H42" i="19"/>
  <c r="F41" i="8"/>
  <c r="H41" i="6"/>
  <c r="F41" i="22"/>
  <c r="F42" i="22" s="1"/>
  <c r="H41" i="20"/>
  <c r="H42" i="20" s="1"/>
  <c r="F41" i="14"/>
  <c r="G41" i="9"/>
  <c r="G42" i="9" s="1"/>
  <c r="H41" i="4"/>
  <c r="H42" i="3"/>
  <c r="G41" i="27"/>
  <c r="F41" i="24"/>
  <c r="F42" i="24" s="1"/>
  <c r="H41" i="22"/>
  <c r="H42" i="22" s="1"/>
  <c r="G41" i="19"/>
  <c r="G42" i="19" s="1"/>
  <c r="H41" i="14"/>
  <c r="H42" i="14" s="1"/>
  <c r="G41" i="11"/>
  <c r="G42" i="11" s="1"/>
  <c r="G41" i="3"/>
  <c r="G42" i="27"/>
  <c r="F42" i="16"/>
  <c r="F42" i="8"/>
  <c r="H42" i="6"/>
  <c r="G42" i="3"/>
  <c r="G42" i="24"/>
  <c r="F42" i="21"/>
  <c r="F42" i="13"/>
  <c r="G42" i="8"/>
  <c r="G45" i="24"/>
  <c r="G118" i="24" s="1"/>
  <c r="G45" i="18"/>
  <c r="G118" i="18" s="1"/>
  <c r="H45" i="12"/>
  <c r="H118" i="12" s="1"/>
  <c r="H45" i="8"/>
  <c r="H118" i="8" s="1"/>
  <c r="G45" i="11"/>
  <c r="G118" i="11" s="1"/>
  <c r="F45" i="7"/>
  <c r="F118" i="7" s="1"/>
  <c r="G45" i="1"/>
  <c r="G118" i="1" s="1"/>
  <c r="F45" i="27"/>
  <c r="F118" i="27" s="1"/>
  <c r="H45" i="18"/>
  <c r="H118" i="18" s="1"/>
  <c r="F45" i="15"/>
  <c r="F118" i="15" s="1"/>
  <c r="F45" i="28"/>
  <c r="F118" i="28" s="1"/>
  <c r="H45" i="28"/>
  <c r="H118" i="28" s="1"/>
  <c r="G45" i="28"/>
  <c r="G118" i="28" s="1"/>
  <c r="G45" i="19"/>
  <c r="G118" i="19" s="1"/>
  <c r="F45" i="19"/>
  <c r="F118" i="19" s="1"/>
  <c r="G45" i="17"/>
  <c r="G118" i="17" s="1"/>
  <c r="H45" i="6"/>
  <c r="H118" i="6" s="1"/>
  <c r="F45" i="3"/>
  <c r="F118" i="3" s="1"/>
  <c r="G45" i="2"/>
  <c r="G118" i="2" s="1"/>
  <c r="F45" i="25"/>
  <c r="F118" i="25" s="1"/>
  <c r="G45" i="7"/>
  <c r="G118" i="7" s="1"/>
  <c r="H45" i="24"/>
  <c r="H118" i="24" s="1"/>
  <c r="H45" i="14"/>
  <c r="H118" i="14" s="1"/>
  <c r="F45" i="4"/>
  <c r="F118" i="4" s="1"/>
  <c r="G45" i="26"/>
  <c r="G118" i="26" s="1"/>
  <c r="F45" i="13"/>
  <c r="F118" i="13" s="1"/>
  <c r="F45" i="9"/>
  <c r="F118" i="9" s="1"/>
  <c r="H45" i="2"/>
  <c r="H118" i="2" s="1"/>
  <c r="G45" i="12"/>
  <c r="G118" i="12" s="1"/>
  <c r="G45" i="27"/>
  <c r="G118" i="27" s="1"/>
  <c r="F45" i="11"/>
  <c r="F118" i="11" s="1"/>
  <c r="H45" i="4"/>
  <c r="H118" i="4" s="1"/>
  <c r="F45" i="2"/>
  <c r="F118" i="2" s="1"/>
  <c r="H45" i="26"/>
  <c r="H118" i="26" s="1"/>
  <c r="H45" i="23"/>
  <c r="H118" i="23" s="1"/>
  <c r="G45" i="23"/>
  <c r="G118" i="23" s="1"/>
  <c r="H45" i="16"/>
  <c r="H118" i="16" s="1"/>
  <c r="H42" i="9"/>
  <c r="H42" i="24"/>
  <c r="H45" i="27"/>
  <c r="H118" i="27" s="1"/>
  <c r="F42" i="14"/>
  <c r="H42" i="4"/>
  <c r="G42" i="16"/>
  <c r="H42" i="11"/>
  <c r="G42" i="5"/>
  <c r="H42" i="27"/>
  <c r="F42" i="5"/>
  <c r="G45" i="14"/>
  <c r="G118" i="14" s="1"/>
  <c r="F45" i="12"/>
  <c r="F118" i="12" s="1"/>
  <c r="H45" i="5"/>
  <c r="H118" i="5" s="1"/>
  <c r="F45" i="16"/>
  <c r="F118" i="16" s="1"/>
  <c r="G45" i="9"/>
  <c r="G118" i="9" s="1"/>
  <c r="F42" i="18"/>
  <c r="F45" i="10"/>
  <c r="F118" i="10" s="1"/>
  <c r="G41" i="17"/>
  <c r="G42" i="17" s="1"/>
  <c r="G45" i="25"/>
  <c r="G118" i="25" s="1"/>
  <c r="F45" i="22"/>
  <c r="F118" i="22" s="1"/>
  <c r="H45" i="17"/>
  <c r="H118" i="17" s="1"/>
  <c r="G45" i="10"/>
  <c r="G118" i="10" s="1"/>
  <c r="H42" i="16"/>
  <c r="G42" i="22"/>
  <c r="H45" i="1"/>
  <c r="H118" i="1" s="1"/>
  <c r="H45" i="3"/>
  <c r="H118" i="3" s="1"/>
  <c r="H41" i="28"/>
  <c r="H42" i="28" s="1"/>
  <c r="G41" i="25"/>
  <c r="G42" i="25" s="1"/>
  <c r="H41" i="12"/>
  <c r="H42" i="12" s="1"/>
  <c r="F41" i="6"/>
  <c r="F42" i="6" s="1"/>
  <c r="H42" i="17"/>
  <c r="G42" i="14"/>
  <c r="H42" i="25"/>
  <c r="G42" i="21"/>
  <c r="G42" i="6"/>
  <c r="F42" i="2"/>
  <c r="H45" i="25"/>
  <c r="H118" i="25" s="1"/>
  <c r="G45" i="22"/>
  <c r="G118" i="22" s="1"/>
  <c r="F45" i="14"/>
  <c r="F118" i="14" s="1"/>
  <c r="H45" i="10"/>
  <c r="H118" i="10" s="1"/>
  <c r="F45" i="8"/>
  <c r="F118" i="8" s="1"/>
  <c r="H45" i="7"/>
  <c r="H118" i="7" s="1"/>
  <c r="F45" i="5"/>
  <c r="F118" i="5" s="1"/>
  <c r="G42" i="13"/>
  <c r="F45" i="26"/>
  <c r="F118" i="26" s="1"/>
  <c r="G45" i="21"/>
  <c r="G118" i="21" s="1"/>
  <c r="F45" i="18"/>
  <c r="F118" i="18" s="1"/>
  <c r="H42" i="23"/>
  <c r="H42" i="7"/>
  <c r="F41" i="1"/>
  <c r="H41" i="21"/>
  <c r="H42" i="21" s="1"/>
  <c r="F41" i="15"/>
  <c r="F42" i="15" s="1"/>
  <c r="G41" i="10"/>
  <c r="G42" i="10" s="1"/>
  <c r="F41" i="7"/>
  <c r="F42" i="7" s="1"/>
  <c r="G41" i="2"/>
  <c r="G42" i="2" s="1"/>
  <c r="H45" i="21"/>
  <c r="H118" i="21" s="1"/>
  <c r="H45" i="15"/>
  <c r="H118" i="15" s="1"/>
  <c r="H45" i="9"/>
  <c r="H118" i="9" s="1"/>
  <c r="F45" i="6"/>
  <c r="F118" i="6" s="1"/>
  <c r="H42" i="8"/>
  <c r="G30" i="1"/>
  <c r="G42" i="1" s="1"/>
  <c r="H30" i="26"/>
  <c r="H42" i="26" s="1"/>
  <c r="G30" i="23"/>
  <c r="G42" i="23" s="1"/>
  <c r="F30" i="20"/>
  <c r="F42" i="20" s="1"/>
  <c r="H30" i="18"/>
  <c r="H42" i="18" s="1"/>
  <c r="G30" i="15"/>
  <c r="G42" i="15" s="1"/>
  <c r="F30" i="12"/>
  <c r="F42" i="12" s="1"/>
  <c r="H30" i="10"/>
  <c r="H42" i="10" s="1"/>
  <c r="G30" i="7"/>
  <c r="G42" i="7" s="1"/>
  <c r="F30" i="4"/>
  <c r="F42" i="4" s="1"/>
  <c r="H30" i="2"/>
  <c r="H42" i="2" s="1"/>
  <c r="F45" i="24"/>
  <c r="F118" i="24" s="1"/>
  <c r="H45" i="19"/>
  <c r="H118" i="19" s="1"/>
  <c r="F45" i="17"/>
  <c r="F118" i="17" s="1"/>
  <c r="G45" i="13"/>
  <c r="G118" i="13" s="1"/>
  <c r="G45" i="6"/>
  <c r="G118" i="6" s="1"/>
  <c r="G45" i="3"/>
  <c r="G118" i="3" s="1"/>
  <c r="F42" i="1" l="1"/>
</calcChain>
</file>

<file path=xl/sharedStrings.xml><?xml version="1.0" encoding="utf-8"?>
<sst xmlns="http://schemas.openxmlformats.org/spreadsheetml/2006/main" count="1774" uniqueCount="96">
  <si>
    <t>LOCAL GOVERNMENT MTEF ALLOCATIONS: 2024/25 - 2026/27</t>
  </si>
  <si>
    <t/>
  </si>
  <si>
    <t xml:space="preserve">
Summary</t>
  </si>
  <si>
    <t>2024/25
 R thousands</t>
  </si>
  <si>
    <t>2025/26
 R thousands</t>
  </si>
  <si>
    <t>2026/27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</si>
  <si>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</si>
  <si>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</si>
  <si>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</si>
  <si>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</si>
  <si>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</si>
  <si>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</si>
  <si>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</si>
  <si>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</si>
  <si>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</si>
  <si>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</si>
  <si>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</si>
  <si>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</si>
  <si>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</si>
  <si>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</si>
  <si>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</si>
  <si>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</si>
  <si>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Metro informal settlements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</si>
  <si>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</si>
  <si>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</si>
  <si>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</si>
  <si>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</si>
  <si>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</si>
  <si>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</si>
  <si>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</si>
  <si>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</si>
  <si>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</si>
  <si>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</si>
  <si>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</si>
  <si>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</si>
  <si>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</si>
  <si>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</si>
  <si>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</si>
  <si>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</si>
  <si>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Sub total indirect transfers</t>
  </si>
  <si>
    <t>Total</t>
  </si>
  <si>
    <t xml:space="preserve">
C DC16   Xhariep</t>
  </si>
  <si>
    <t xml:space="preserve">
C DC18   Lejweleputswa</t>
  </si>
  <si>
    <t xml:space="preserve">
C DC19   Thabo Mofutsanyana</t>
  </si>
  <si>
    <t xml:space="preserve">
C DC20   Fezile Dabi</t>
  </si>
  <si>
    <t xml:space="preserve">
C DC37   Bojanala Platinum</t>
  </si>
  <si>
    <t xml:space="preserve">
C DC38   Ngaka Modiri Molema</t>
  </si>
  <si>
    <t xml:space="preserve"> </t>
  </si>
  <si>
    <t xml:space="preserve">  Breakdown of Equitable Share for district municipalities authorised for services</t>
  </si>
  <si>
    <t xml:space="preserve">       Water</t>
  </si>
  <si>
    <t>NW381  : Ratlou</t>
  </si>
  <si>
    <t>NW382  : Tswaing</t>
  </si>
  <si>
    <t>NW383  : Mafikeng</t>
  </si>
  <si>
    <t>NW384  : Ditsobotla</t>
  </si>
  <si>
    <t>NW385  : Ramotshere Moiloa</t>
  </si>
  <si>
    <t xml:space="preserve">       Sanitation</t>
  </si>
  <si>
    <t xml:space="preserve">  Breakdown of MIG allocations for district municipalities authorised for services</t>
  </si>
  <si>
    <t xml:space="preserve">  Breakdown of WSIG (6b) allocations for district municipalities authorised for services</t>
  </si>
  <si>
    <t xml:space="preserve">
C DC39   Dr Ruth Segomotsi Mompati</t>
  </si>
  <si>
    <t>NW392  : Naledi (NW)</t>
  </si>
  <si>
    <t>NW393  : Mamusa</t>
  </si>
  <si>
    <t>NW394  : Greater Taung</t>
  </si>
  <si>
    <t>NW396  : Lekwa-Teemane</t>
  </si>
  <si>
    <t>NW397  : Kagisano-Molopo</t>
  </si>
  <si>
    <t xml:space="preserve">  Breakdown of WSIG allocations for district municipalities authorised for services</t>
  </si>
  <si>
    <t xml:space="preserve">
C DC40   Dr Kenneth Kaunda</t>
  </si>
  <si>
    <t xml:space="preserve">
B FS161  Letsemeng</t>
  </si>
  <si>
    <t xml:space="preserve">
B FS162  Kopanong</t>
  </si>
  <si>
    <t xml:space="preserve">
B FS163  Mohokare</t>
  </si>
  <si>
    <t xml:space="preserve">
B FS181  Masilonyana</t>
  </si>
  <si>
    <t xml:space="preserve">
B FS182  Tokologo</t>
  </si>
  <si>
    <t xml:space="preserve">
B FS183  Tswelopele</t>
  </si>
  <si>
    <t xml:space="preserve">
B FS184  Matjhabeng</t>
  </si>
  <si>
    <t xml:space="preserve">
B FS185  Nala</t>
  </si>
  <si>
    <t xml:space="preserve">
B FS191  Setsoto</t>
  </si>
  <si>
    <t xml:space="preserve">
B FS192  Dihlabeng</t>
  </si>
  <si>
    <t xml:space="preserve">
B FS193  Nketoana</t>
  </si>
  <si>
    <t xml:space="preserve">
B FS194  Maluti-a-Phofung</t>
  </si>
  <si>
    <t xml:space="preserve">
B FS195  Phumelela</t>
  </si>
  <si>
    <t xml:space="preserve">
B FS196  Mantsopa</t>
  </si>
  <si>
    <t xml:space="preserve">
B FS201  Moqhaka</t>
  </si>
  <si>
    <t xml:space="preserve">
B FS203  Ngwathe</t>
  </si>
  <si>
    <t xml:space="preserve">
B FS204  Metsimaholo</t>
  </si>
  <si>
    <t xml:space="preserve">
B FS205  Mafube</t>
  </si>
  <si>
    <t xml:space="preserve">
A MAN    Mangaung</t>
  </si>
  <si>
    <t>Transfers from Provincial Departments</t>
  </si>
  <si>
    <t>Municipal Allocations from Provincial Departments</t>
  </si>
  <si>
    <t>of which</t>
  </si>
  <si>
    <t>Total: Transfers from Provincial Departments</t>
  </si>
  <si>
    <t xml:space="preserve">Cooperative Governance and Traditional Affairs </t>
  </si>
  <si>
    <t xml:space="preserve">Limited Financial Support </t>
  </si>
  <si>
    <t xml:space="preserve">Public Works and Infrastructure </t>
  </si>
  <si>
    <t xml:space="preserve">Property rates and Taxes </t>
  </si>
  <si>
    <t xml:space="preserve">Sports, Arts, Culture and Recreation </t>
  </si>
  <si>
    <t xml:space="preserve">Assistance to Local Municipalities for Library Services </t>
  </si>
  <si>
    <t>Limited Financial Support (Unallocated)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</si>
</sst>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3" x14ac:knownFonts="1">
    <font>
      <sz val="10"/>
      <color rgb="FF000000"/>
      <name val="ARIAL"/>
    </font>
    <font>
      <b/>
      <sz val="11"/>
      <color rgb="FF000000"/>
      <name val="ARIAL NARROW"/>
    </font>
    <font>
      <b/>
      <sz val="10"/>
      <color rgb="FF000000"/>
      <name val="ARIAL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 wrapText="1"/>
    </xf>
    <xf numFmtId="164" fontId="6" fillId="0" borderId="2" xfId="0" quotePrefix="1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 indent="1"/>
    </xf>
    <xf numFmtId="165" fontId="6" fillId="0" borderId="0" xfId="0" applyNumberFormat="1" applyFont="1" applyAlignment="1">
      <alignment horizontal="right" vertical="center"/>
    </xf>
    <xf numFmtId="165" fontId="6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165" fontId="11" fillId="0" borderId="4" xfId="0" applyNumberFormat="1" applyFont="1" applyBorder="1" applyAlignment="1">
      <alignment horizontal="right" vertical="center"/>
    </xf>
    <xf numFmtId="165" fontId="11" fillId="0" borderId="5" xfId="0" applyNumberFormat="1" applyFont="1" applyBorder="1" applyAlignment="1">
      <alignment horizontal="right" vertical="center"/>
    </xf>
    <xf numFmtId="165" fontId="11" fillId="0" borderId="6" xfId="0" applyNumberFormat="1" applyFont="1" applyBorder="1" applyAlignment="1">
      <alignment horizontal="right" vertical="center"/>
    </xf>
    <xf numFmtId="165" fontId="11" fillId="0" borderId="7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 vertical="center"/>
    </xf>
    <xf numFmtId="165" fontId="11" fillId="0" borderId="8" xfId="0" applyNumberFormat="1" applyFont="1" applyBorder="1" applyAlignment="1">
      <alignment horizontal="right" vertical="center"/>
    </xf>
    <xf numFmtId="165" fontId="11" fillId="0" borderId="9" xfId="0" applyNumberFormat="1" applyFont="1" applyBorder="1" applyAlignment="1">
      <alignment horizontal="right" vertical="center"/>
    </xf>
    <xf numFmtId="165" fontId="11" fillId="0" borderId="10" xfId="0" applyNumberFormat="1" applyFont="1" applyBorder="1" applyAlignment="1">
      <alignment horizontal="right" vertical="center"/>
    </xf>
    <xf numFmtId="165" fontId="11" fillId="0" borderId="11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6" fillId="0" borderId="3" xfId="0" applyFont="1" applyBorder="1" applyAlignment="1">
      <alignment horizontal="left" vertical="center" indent="1"/>
    </xf>
    <xf numFmtId="165" fontId="6" fillId="0" borderId="3" xfId="0" applyNumberFormat="1" applyFont="1" applyBorder="1" applyAlignment="1">
      <alignment horizontal="right" vertical="center"/>
    </xf>
    <xf numFmtId="165" fontId="11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5" fontId="0" fillId="0" borderId="0" xfId="0" applyNumberFormat="1"/>
    <xf numFmtId="0" fontId="5" fillId="0" borderId="2" xfId="0" applyFont="1" applyBorder="1" applyAlignment="1">
      <alignment horizontal="left" wrapText="1" indent="1"/>
    </xf>
    <xf numFmtId="0" fontId="7" fillId="0" borderId="0" xfId="0" applyFont="1" applyAlignment="1">
      <alignment wrapText="1"/>
    </xf>
    <xf numFmtId="165" fontId="8" fillId="0" borderId="0" xfId="0" applyNumberFormat="1" applyFont="1" applyAlignment="1">
      <alignment horizontal="right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165" fontId="11" fillId="0" borderId="0" xfId="0" applyNumberFormat="1" applyFont="1"/>
    <xf numFmtId="0" fontId="7" fillId="0" borderId="3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0" fontId="2" fillId="0" borderId="0" xfId="0" applyFont="1" applyAlignment="1">
      <alignment horizontal="left" wrapText="1"/>
    </xf>
    <xf numFmtId="165" fontId="0" fillId="0" borderId="0" xfId="0" applyNumberFormat="1"/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H250"/>
  <sheetViews>
    <sheetView showGridLines="0" tabSelected="1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2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f>SUM('DC16:MAN'!F5)</f>
        <v>8168929000</v>
      </c>
      <c r="G5" s="4">
        <f>SUM('DC16:MAN'!G5)</f>
        <v>8554040000</v>
      </c>
      <c r="H5" s="4">
        <f>SUM('DC16:MAN'!H5)</f>
        <v>8918069000</v>
      </c>
    </row>
    <row r="6" spans="5:8" ht="13" x14ac:dyDescent="0.3">
      <c r="E6" s="26" t="s">
        <v>9</v>
      </c>
      <c r="F6" s="4">
        <f>SUM('DC16:MAN'!F6)</f>
        <v>443643000</v>
      </c>
      <c r="G6" s="4">
        <f>SUM('DC16:MAN'!G6)</f>
        <v>0</v>
      </c>
      <c r="H6" s="4">
        <f>SUM('DC16:MAN'!H6)</f>
        <v>0</v>
      </c>
    </row>
    <row r="7" spans="5:8" ht="14" x14ac:dyDescent="0.3">
      <c r="E7" s="24" t="s">
        <v>10</v>
      </c>
      <c r="F7" s="5">
        <f>SUM(F8:F19)</f>
        <v>3677779000</v>
      </c>
      <c r="G7" s="5">
        <f>SUM(G8:G19)</f>
        <v>3847149000</v>
      </c>
      <c r="H7" s="5">
        <f>SUM(H8:H19)</f>
        <v>4264917000</v>
      </c>
    </row>
    <row r="8" spans="5:8" ht="13" x14ac:dyDescent="0.3">
      <c r="E8" s="27" t="s">
        <v>11</v>
      </c>
      <c r="F8" s="12">
        <f>SUM('DC16:MAN'!F8)</f>
        <v>1383379000</v>
      </c>
      <c r="G8" s="12">
        <f>SUM('DC16:MAN'!G8)</f>
        <v>1409043000</v>
      </c>
      <c r="H8" s="12">
        <f>SUM('DC16:MAN'!H8)</f>
        <v>1530133000</v>
      </c>
    </row>
    <row r="9" spans="5:8" ht="13" x14ac:dyDescent="0.3">
      <c r="E9" s="27" t="s">
        <v>12</v>
      </c>
      <c r="F9" s="12">
        <f>SUM('DC16:MAN'!F9)</f>
        <v>530611000</v>
      </c>
      <c r="G9" s="12">
        <f>SUM('DC16:MAN'!G9)</f>
        <v>554277000</v>
      </c>
      <c r="H9" s="12">
        <f>SUM('DC16:MAN'!H9)</f>
        <v>656766000</v>
      </c>
    </row>
    <row r="10" spans="5:8" ht="13" x14ac:dyDescent="0.3">
      <c r="E10" s="27" t="s">
        <v>13</v>
      </c>
      <c r="F10" s="20">
        <f>SUM('DC16:MAN'!F10)</f>
        <v>266686000</v>
      </c>
      <c r="G10" s="20">
        <f>SUM('DC16:MAN'!G10)</f>
        <v>261609000</v>
      </c>
      <c r="H10" s="20">
        <f>SUM('DC16:MAN'!H10)</f>
        <v>203520000</v>
      </c>
    </row>
    <row r="11" spans="5:8" ht="13" x14ac:dyDescent="0.3">
      <c r="E11" s="27" t="s">
        <v>14</v>
      </c>
      <c r="F11" s="12">
        <f>SUM('DC16:MAN'!F11)</f>
        <v>104521000</v>
      </c>
      <c r="G11" s="12">
        <f>SUM('DC16:MAN'!G11)</f>
        <v>105146000</v>
      </c>
      <c r="H11" s="12">
        <f>SUM('DC16:MAN'!H11)</f>
        <v>110040000</v>
      </c>
    </row>
    <row r="12" spans="5:8" ht="13" x14ac:dyDescent="0.3">
      <c r="E12" s="27" t="s">
        <v>15</v>
      </c>
      <c r="F12" s="20">
        <f>SUM('DC16:MAN'!F12)</f>
        <v>42042000</v>
      </c>
      <c r="G12" s="20">
        <f>SUM('DC16:MAN'!G12)</f>
        <v>8000000</v>
      </c>
      <c r="H12" s="20">
        <f>SUM('DC16:MAN'!H12)</f>
        <v>8000000</v>
      </c>
    </row>
    <row r="13" spans="5:8" ht="13" x14ac:dyDescent="0.3">
      <c r="E13" s="27" t="s">
        <v>16</v>
      </c>
      <c r="F13" s="20">
        <f>SUM('DC16:MAN'!F13)</f>
        <v>21134000</v>
      </c>
      <c r="G13" s="20">
        <f>SUM('DC16:MAN'!G13)</f>
        <v>22079000</v>
      </c>
      <c r="H13" s="20">
        <f>SUM('DC16:MAN'!H13)</f>
        <v>23092000</v>
      </c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>
        <f>SUM('DC16:MAN'!F15)</f>
        <v>621445000</v>
      </c>
      <c r="G15" s="12">
        <f>SUM('DC16:MAN'!G15)</f>
        <v>698700000</v>
      </c>
      <c r="H15" s="12">
        <f>SUM('DC16:MAN'!H15)</f>
        <v>887198000</v>
      </c>
    </row>
    <row r="16" spans="5:8" ht="13" x14ac:dyDescent="0.3">
      <c r="E16" s="27" t="s">
        <v>19</v>
      </c>
      <c r="F16" s="12">
        <f>SUM('DC16:MAN'!F16)</f>
        <v>405959000</v>
      </c>
      <c r="G16" s="12">
        <f>SUM('DC16:MAN'!G16)</f>
        <v>472764000</v>
      </c>
      <c r="H16" s="12">
        <f>SUM('DC16:MAN'!H16)</f>
        <v>516182000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>
        <f>SUM('DC16:MAN'!F19)</f>
        <v>302002000</v>
      </c>
      <c r="G19" s="12">
        <f>SUM('DC16:MAN'!G19)</f>
        <v>315531000</v>
      </c>
      <c r="H19" s="12">
        <f>SUM('DC16:MAN'!H19)</f>
        <v>329986000</v>
      </c>
    </row>
    <row r="20" spans="5:8" ht="14" x14ac:dyDescent="0.3">
      <c r="E20" s="24" t="s">
        <v>23</v>
      </c>
      <c r="F20" s="4">
        <f>SUM(F21:F29)</f>
        <v>143675000</v>
      </c>
      <c r="G20" s="4">
        <f>SUM(G21:G29)</f>
        <v>105500000</v>
      </c>
      <c r="H20" s="4">
        <f>SUM(H21:H29)</f>
        <v>110000000</v>
      </c>
    </row>
    <row r="21" spans="5:8" ht="13" x14ac:dyDescent="0.3">
      <c r="E21" s="27" t="s">
        <v>24</v>
      </c>
      <c r="F21" s="20">
        <f>SUM('DC16:MAN'!F21)</f>
        <v>67200000</v>
      </c>
      <c r="G21" s="20">
        <f>SUM('DC16:MAN'!G21)</f>
        <v>67500000</v>
      </c>
      <c r="H21" s="20">
        <f>SUM('DC16:MAN'!H21)</f>
        <v>70000000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f>SUM('DC16:MAN'!F23)</f>
        <v>39975000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>
        <f>SUM('DC16:MAN'!F26)</f>
        <v>26500000</v>
      </c>
      <c r="G26" s="12">
        <f>SUM('DC16:MAN'!G26)</f>
        <v>25000000</v>
      </c>
      <c r="H26" s="12">
        <f>SUM('DC16:MAN'!H26)</f>
        <v>28000000</v>
      </c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>
        <f>SUM('DC16:MAN'!F28)</f>
        <v>10000000</v>
      </c>
      <c r="G28" s="20">
        <f>SUM('DC16:MAN'!G28)</f>
        <v>13000000</v>
      </c>
      <c r="H28" s="20">
        <f>SUM('DC16:MAN'!H28)</f>
        <v>12000000</v>
      </c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12434026000</v>
      </c>
      <c r="G30" s="19">
        <f>+G5+G6+G7+G20</f>
        <v>12506689000</v>
      </c>
      <c r="H30" s="19">
        <f>+H5+H6+H7+H20</f>
        <v>13292986000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928556000</v>
      </c>
      <c r="G32" s="4">
        <f>SUM(G33:G38)</f>
        <v>983481000</v>
      </c>
      <c r="H32" s="4">
        <f>SUM(H33:H38)</f>
        <v>972749000</v>
      </c>
    </row>
    <row r="33" spans="5:8" ht="13" x14ac:dyDescent="0.3">
      <c r="E33" s="27" t="s">
        <v>18</v>
      </c>
      <c r="F33" s="12">
        <f>SUM('DC16:MAN'!F33)</f>
        <v>704208000</v>
      </c>
      <c r="G33" s="12">
        <f>SUM('DC16:MAN'!G33)</f>
        <v>750371000</v>
      </c>
      <c r="H33" s="12">
        <f>SUM('DC16:MAN'!H33)</f>
        <v>751438000</v>
      </c>
    </row>
    <row r="34" spans="5:8" ht="13" x14ac:dyDescent="0.3">
      <c r="E34" s="27" t="s">
        <v>36</v>
      </c>
      <c r="F34" s="12">
        <f>SUM('DC16:MAN'!F34)</f>
        <v>69660000</v>
      </c>
      <c r="G34" s="12">
        <f>SUM('DC16:MAN'!G34)</f>
        <v>57032000</v>
      </c>
      <c r="H34" s="12">
        <f>SUM('DC16:MAN'!H34)</f>
        <v>46133000</v>
      </c>
    </row>
    <row r="35" spans="5:8" ht="13" x14ac:dyDescent="0.3">
      <c r="E35" s="27" t="s">
        <v>37</v>
      </c>
      <c r="F35" s="12">
        <f>SUM('DC16:MAN'!F35)</f>
        <v>4500000</v>
      </c>
      <c r="G35" s="12">
        <f>SUM('DC16:MAN'!G35)</f>
        <v>1700000</v>
      </c>
      <c r="H35" s="12">
        <f>SUM('DC16:MAN'!H35)</f>
        <v>800000</v>
      </c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>
        <f>SUM('DC16:MAN'!F37)</f>
        <v>150188000</v>
      </c>
      <c r="G37" s="12">
        <f>SUM('DC16:MAN'!G37)</f>
        <v>174378000</v>
      </c>
      <c r="H37" s="12">
        <f>SUM('DC16:MAN'!H37)</f>
        <v>174378000</v>
      </c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27459000</v>
      </c>
      <c r="G39" s="4">
        <f>SUM(G40:G40)</f>
        <v>26901000</v>
      </c>
      <c r="H39" s="4">
        <f>SUM(H40:H40)</f>
        <v>21654000</v>
      </c>
    </row>
    <row r="40" spans="5:8" ht="13" x14ac:dyDescent="0.3">
      <c r="E40" s="27" t="s">
        <v>25</v>
      </c>
      <c r="F40" s="20">
        <f>SUM('DC16:MAN'!F40)</f>
        <v>27459000</v>
      </c>
      <c r="G40" s="20">
        <f>SUM('DC16:MAN'!G40)</f>
        <v>26901000</v>
      </c>
      <c r="H40" s="20">
        <f>SUM('DC16:MAN'!H40)</f>
        <v>21654000</v>
      </c>
    </row>
    <row r="41" spans="5:8" ht="14" x14ac:dyDescent="0.3">
      <c r="E41" s="30" t="s">
        <v>39</v>
      </c>
      <c r="F41" s="31">
        <f>+F32+F39</f>
        <v>956015000</v>
      </c>
      <c r="G41" s="31">
        <f>+G32+G39</f>
        <v>1010382000</v>
      </c>
      <c r="H41" s="31">
        <f>+H32+H39</f>
        <v>994403000</v>
      </c>
    </row>
    <row r="42" spans="5:8" ht="14" x14ac:dyDescent="0.3">
      <c r="E42" s="30" t="s">
        <v>40</v>
      </c>
      <c r="F42" s="31">
        <f>+F30+F41</f>
        <v>13390041000</v>
      </c>
      <c r="G42" s="31">
        <f>+G30+G41</f>
        <v>13517071000</v>
      </c>
      <c r="H42" s="31">
        <f>+H30+H41</f>
        <v>14287389000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600256000</v>
      </c>
      <c r="G45" s="5">
        <f>SUM(G47+G53+G59+G65+G71+G77+G83+G89+G95+G101+G107+G113)</f>
        <v>623786000</v>
      </c>
      <c r="H45" s="5">
        <f>SUM(H47+H53+H59+H65+H71+H77+H83+H89+H95+H101+H107+H113)</f>
        <v>648495000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12656000</v>
      </c>
      <c r="G47" s="4">
        <f>SUM(G48:G51)</f>
        <v>6186000</v>
      </c>
      <c r="H47" s="4">
        <f>SUM(H48:H51)</f>
        <v>6471000</v>
      </c>
    </row>
    <row r="48" spans="5:8" x14ac:dyDescent="0.25">
      <c r="E48" s="7" t="s">
        <v>90</v>
      </c>
      <c r="F48" s="8">
        <f>SUM('DC16:MAN'!F48)</f>
        <v>4392000</v>
      </c>
      <c r="G48" s="9">
        <f>SUM('DC16:MAN'!G48)</f>
        <v>4392000</v>
      </c>
      <c r="H48" s="10">
        <f>SUM('DC16:MAN'!H48)</f>
        <v>4594000</v>
      </c>
    </row>
    <row r="49" spans="5:8" x14ac:dyDescent="0.25">
      <c r="E49" s="7" t="s">
        <v>95</v>
      </c>
      <c r="F49" s="11">
        <v>8264000</v>
      </c>
      <c r="G49" s="12">
        <v>1794000</v>
      </c>
      <c r="H49" s="13">
        <v>1877000</v>
      </c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580600000</v>
      </c>
      <c r="G53" s="4">
        <f>SUM(G54:G57)</f>
        <v>610600000</v>
      </c>
      <c r="H53" s="4">
        <f>SUM(H54:H57)</f>
        <v>635024000</v>
      </c>
    </row>
    <row r="54" spans="5:8" x14ac:dyDescent="0.25">
      <c r="E54" s="7" t="s">
        <v>92</v>
      </c>
      <c r="F54" s="8">
        <f>SUM('DC16:MAN'!F54)</f>
        <v>580600000</v>
      </c>
      <c r="G54" s="9">
        <f>SUM('DC16:MAN'!G54)</f>
        <v>610600000</v>
      </c>
      <c r="H54" s="10">
        <f>SUM('DC16:MAN'!H54)</f>
        <v>635024000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7000000</v>
      </c>
      <c r="G59" s="4">
        <f>SUM(G60:G63)</f>
        <v>7000000</v>
      </c>
      <c r="H59" s="4">
        <f>SUM(H60:H63)</f>
        <v>7000000</v>
      </c>
    </row>
    <row r="60" spans="5:8" x14ac:dyDescent="0.25">
      <c r="E60" s="7" t="s">
        <v>94</v>
      </c>
      <c r="F60" s="8">
        <f>SUM('DC16:MAN'!F60)</f>
        <v>7000000</v>
      </c>
      <c r="G60" s="9">
        <f>SUM('DC16:MAN'!G60)</f>
        <v>7000000</v>
      </c>
      <c r="H60" s="10">
        <f>SUM('DC16:MAN'!H60)</f>
        <v>7000000</v>
      </c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600256000</v>
      </c>
      <c r="G118" s="19">
        <f>SUM(G45)</f>
        <v>623786000</v>
      </c>
      <c r="H118" s="19">
        <f>SUM(H45)</f>
        <v>648495000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H250"/>
  <sheetViews>
    <sheetView showGridLines="0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41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52396000</v>
      </c>
      <c r="G5" s="4">
        <v>52664000</v>
      </c>
      <c r="H5" s="4">
        <v>52231000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2411000</v>
      </c>
      <c r="G7" s="5">
        <f>SUM(G8:G19)</f>
        <v>2519000</v>
      </c>
      <c r="H7" s="5">
        <f>SUM(H8:H19)</f>
        <v>2635000</v>
      </c>
    </row>
    <row r="8" spans="5:8" ht="13" x14ac:dyDescent="0.3">
      <c r="E8" s="27" t="s">
        <v>11</v>
      </c>
      <c r="F8" s="12"/>
      <c r="G8" s="12"/>
      <c r="H8" s="12"/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>
        <v>2411000</v>
      </c>
      <c r="G13" s="20">
        <v>2519000</v>
      </c>
      <c r="H13" s="20">
        <v>2635000</v>
      </c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2941000</v>
      </c>
      <c r="G20" s="4">
        <f>SUM(G21:G29)</f>
        <v>1800000</v>
      </c>
      <c r="H20" s="4">
        <f>SUM(H21:H29)</f>
        <v>2000000</v>
      </c>
    </row>
    <row r="21" spans="5:8" ht="13" x14ac:dyDescent="0.3">
      <c r="E21" s="27" t="s">
        <v>24</v>
      </c>
      <c r="F21" s="20">
        <v>1700000</v>
      </c>
      <c r="G21" s="20">
        <v>1800000</v>
      </c>
      <c r="H21" s="20">
        <v>2000000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1241000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57748000</v>
      </c>
      <c r="G30" s="19">
        <f>+G5+G6+G7+G20</f>
        <v>56983000</v>
      </c>
      <c r="H30" s="19">
        <f>+H5+H6+H7+H20</f>
        <v>56866000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2488000</v>
      </c>
      <c r="G39" s="4">
        <f>SUM(G40:G40)</f>
        <v>2617000</v>
      </c>
      <c r="H39" s="4">
        <f>SUM(H40:H40)</f>
        <v>2406000</v>
      </c>
    </row>
    <row r="40" spans="5:8" ht="13" x14ac:dyDescent="0.3">
      <c r="E40" s="27" t="s">
        <v>25</v>
      </c>
      <c r="F40" s="20">
        <v>2488000</v>
      </c>
      <c r="G40" s="20">
        <v>2617000</v>
      </c>
      <c r="H40" s="20">
        <v>2406000</v>
      </c>
    </row>
    <row r="41" spans="5:8" ht="14" x14ac:dyDescent="0.3">
      <c r="E41" s="30" t="s">
        <v>39</v>
      </c>
      <c r="F41" s="31">
        <f>+F32+F39</f>
        <v>2488000</v>
      </c>
      <c r="G41" s="31">
        <f>+G32+G39</f>
        <v>2617000</v>
      </c>
      <c r="H41" s="31">
        <f>+H32+H39</f>
        <v>2406000</v>
      </c>
    </row>
    <row r="42" spans="5:8" ht="14" x14ac:dyDescent="0.3">
      <c r="E42" s="30" t="s">
        <v>40</v>
      </c>
      <c r="F42" s="31">
        <f>+F30+F41</f>
        <v>60236000</v>
      </c>
      <c r="G42" s="31">
        <f>+G30+G41</f>
        <v>59600000</v>
      </c>
      <c r="H42" s="31">
        <f>+H30+H41</f>
        <v>59272000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x14ac:dyDescent="0.25">
      <c r="E54" s="7" t="s">
        <v>92</v>
      </c>
      <c r="F54" s="8"/>
      <c r="G54" s="9"/>
      <c r="H54" s="10"/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H250"/>
  <sheetViews>
    <sheetView showGridLines="0" topLeftCell="A46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42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153059000</v>
      </c>
      <c r="G5" s="4">
        <v>155598000</v>
      </c>
      <c r="H5" s="4">
        <v>157072000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2561000</v>
      </c>
      <c r="G7" s="5">
        <f>SUM(G8:G19)</f>
        <v>2675000</v>
      </c>
      <c r="H7" s="5">
        <f>SUM(H8:H19)</f>
        <v>2798000</v>
      </c>
    </row>
    <row r="8" spans="5:8" ht="13" x14ac:dyDescent="0.3">
      <c r="E8" s="27" t="s">
        <v>11</v>
      </c>
      <c r="F8" s="12"/>
      <c r="G8" s="12"/>
      <c r="H8" s="12"/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>
        <v>2561000</v>
      </c>
      <c r="G13" s="20">
        <v>2675000</v>
      </c>
      <c r="H13" s="20">
        <v>2798000</v>
      </c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2322000</v>
      </c>
      <c r="G20" s="4">
        <f>SUM(G21:G29)</f>
        <v>1000000</v>
      </c>
      <c r="H20" s="4">
        <f>SUM(H21:H29)</f>
        <v>1200000</v>
      </c>
    </row>
    <row r="21" spans="5:8" ht="13" x14ac:dyDescent="0.3">
      <c r="E21" s="27" t="s">
        <v>24</v>
      </c>
      <c r="F21" s="20">
        <v>1000000</v>
      </c>
      <c r="G21" s="20">
        <v>1000000</v>
      </c>
      <c r="H21" s="20">
        <v>1200000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1322000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157942000</v>
      </c>
      <c r="G30" s="19">
        <f>+G5+G6+G7+G20</f>
        <v>159273000</v>
      </c>
      <c r="H30" s="19">
        <f>+H5+H6+H7+H20</f>
        <v>161070000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2583000</v>
      </c>
      <c r="G39" s="4">
        <f>SUM(G40:G40)</f>
        <v>1457000</v>
      </c>
      <c r="H39" s="4">
        <f>SUM(H40:H40)</f>
        <v>2406000</v>
      </c>
    </row>
    <row r="40" spans="5:8" ht="13" x14ac:dyDescent="0.3">
      <c r="E40" s="27" t="s">
        <v>25</v>
      </c>
      <c r="F40" s="20">
        <v>2583000</v>
      </c>
      <c r="G40" s="20">
        <v>1457000</v>
      </c>
      <c r="H40" s="20">
        <v>2406000</v>
      </c>
    </row>
    <row r="41" spans="5:8" ht="14" x14ac:dyDescent="0.3">
      <c r="E41" s="30" t="s">
        <v>39</v>
      </c>
      <c r="F41" s="31">
        <f>+F32+F39</f>
        <v>2583000</v>
      </c>
      <c r="G41" s="31">
        <f>+G32+G39</f>
        <v>1457000</v>
      </c>
      <c r="H41" s="31">
        <f>+H32+H39</f>
        <v>2406000</v>
      </c>
    </row>
    <row r="42" spans="5:8" ht="14" x14ac:dyDescent="0.3">
      <c r="E42" s="30" t="s">
        <v>40</v>
      </c>
      <c r="F42" s="31">
        <f>+F30+F41</f>
        <v>160525000</v>
      </c>
      <c r="G42" s="31">
        <f>+G30+G41</f>
        <v>160730000</v>
      </c>
      <c r="H42" s="31">
        <f>+H30+H41</f>
        <v>163476000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x14ac:dyDescent="0.25">
      <c r="E54" s="7" t="s">
        <v>92</v>
      </c>
      <c r="F54" s="8"/>
      <c r="G54" s="9"/>
      <c r="H54" s="10"/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H250"/>
  <sheetViews>
    <sheetView showGridLines="0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43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139749000</v>
      </c>
      <c r="G5" s="4">
        <v>140537000</v>
      </c>
      <c r="H5" s="4">
        <v>139508000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2699000</v>
      </c>
      <c r="G7" s="5">
        <f>SUM(G8:G19)</f>
        <v>2820000</v>
      </c>
      <c r="H7" s="5">
        <f>SUM(H8:H19)</f>
        <v>2949000</v>
      </c>
    </row>
    <row r="8" spans="5:8" ht="13" x14ac:dyDescent="0.3">
      <c r="E8" s="27" t="s">
        <v>11</v>
      </c>
      <c r="F8" s="12"/>
      <c r="G8" s="12"/>
      <c r="H8" s="12"/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>
        <v>2699000</v>
      </c>
      <c r="G13" s="20">
        <v>2820000</v>
      </c>
      <c r="H13" s="20">
        <v>2949000</v>
      </c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9713000</v>
      </c>
      <c r="G20" s="4">
        <f>SUM(G21:G29)</f>
        <v>7300000</v>
      </c>
      <c r="H20" s="4">
        <f>SUM(H21:H29)</f>
        <v>7500000</v>
      </c>
    </row>
    <row r="21" spans="5:8" ht="13" x14ac:dyDescent="0.3">
      <c r="E21" s="27" t="s">
        <v>24</v>
      </c>
      <c r="F21" s="20">
        <v>2300000</v>
      </c>
      <c r="G21" s="20">
        <v>2300000</v>
      </c>
      <c r="H21" s="20">
        <v>2500000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1913000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>
        <v>5500000</v>
      </c>
      <c r="G26" s="12">
        <v>5000000</v>
      </c>
      <c r="H26" s="12">
        <v>5000000</v>
      </c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152161000</v>
      </c>
      <c r="G30" s="19">
        <f>+G5+G6+G7+G20</f>
        <v>150657000</v>
      </c>
      <c r="H30" s="19">
        <f>+H5+H6+H7+H20</f>
        <v>149957000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2488000</v>
      </c>
      <c r="G39" s="4">
        <f>SUM(G40:G40)</f>
        <v>4034000</v>
      </c>
      <c r="H39" s="4">
        <f>SUM(H40:H40)</f>
        <v>2406000</v>
      </c>
    </row>
    <row r="40" spans="5:8" ht="13" x14ac:dyDescent="0.3">
      <c r="E40" s="27" t="s">
        <v>25</v>
      </c>
      <c r="F40" s="20">
        <v>2488000</v>
      </c>
      <c r="G40" s="20">
        <v>4034000</v>
      </c>
      <c r="H40" s="20">
        <v>2406000</v>
      </c>
    </row>
    <row r="41" spans="5:8" ht="14" x14ac:dyDescent="0.3">
      <c r="E41" s="30" t="s">
        <v>39</v>
      </c>
      <c r="F41" s="31">
        <f>+F32+F39</f>
        <v>2488000</v>
      </c>
      <c r="G41" s="31">
        <f>+G32+G39</f>
        <v>4034000</v>
      </c>
      <c r="H41" s="31">
        <f>+H32+H39</f>
        <v>2406000</v>
      </c>
    </row>
    <row r="42" spans="5:8" ht="14" x14ac:dyDescent="0.3">
      <c r="E42" s="30" t="s">
        <v>40</v>
      </c>
      <c r="F42" s="31">
        <f>+F30+F41</f>
        <v>154649000</v>
      </c>
      <c r="G42" s="31">
        <f>+G30+G41</f>
        <v>154691000</v>
      </c>
      <c r="H42" s="31">
        <f>+H30+H41</f>
        <v>152363000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x14ac:dyDescent="0.25">
      <c r="E54" s="7" t="s">
        <v>92</v>
      </c>
      <c r="F54" s="8"/>
      <c r="G54" s="9"/>
      <c r="H54" s="10"/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H250"/>
  <sheetViews>
    <sheetView showGridLines="0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44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177399000</v>
      </c>
      <c r="G5" s="4">
        <v>183477000</v>
      </c>
      <c r="H5" s="4">
        <v>190008000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2455000</v>
      </c>
      <c r="G7" s="5">
        <f>SUM(G8:G19)</f>
        <v>2565000</v>
      </c>
      <c r="H7" s="5">
        <f>SUM(H8:H19)</f>
        <v>2683000</v>
      </c>
    </row>
    <row r="8" spans="5:8" ht="13" x14ac:dyDescent="0.3">
      <c r="E8" s="27" t="s">
        <v>11</v>
      </c>
      <c r="F8" s="12"/>
      <c r="G8" s="12"/>
      <c r="H8" s="12"/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>
        <v>2455000</v>
      </c>
      <c r="G13" s="20">
        <v>2565000</v>
      </c>
      <c r="H13" s="20">
        <v>2683000</v>
      </c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2500000</v>
      </c>
      <c r="G20" s="4">
        <f>SUM(G21:G29)</f>
        <v>1400000</v>
      </c>
      <c r="H20" s="4">
        <f>SUM(H21:H29)</f>
        <v>1600000</v>
      </c>
    </row>
    <row r="21" spans="5:8" ht="13" x14ac:dyDescent="0.3">
      <c r="E21" s="27" t="s">
        <v>24</v>
      </c>
      <c r="F21" s="20">
        <v>1300000</v>
      </c>
      <c r="G21" s="20">
        <v>1400000</v>
      </c>
      <c r="H21" s="20">
        <v>1600000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1200000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182354000</v>
      </c>
      <c r="G30" s="19">
        <f>+G5+G6+G7+G20</f>
        <v>187442000</v>
      </c>
      <c r="H30" s="19">
        <f>+H5+H6+H7+H20</f>
        <v>194291000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2568000</v>
      </c>
      <c r="G39" s="4">
        <f>SUM(G40:G40)</f>
        <v>4034000</v>
      </c>
      <c r="H39" s="4">
        <f>SUM(H40:H40)</f>
        <v>2406000</v>
      </c>
    </row>
    <row r="40" spans="5:8" ht="13" x14ac:dyDescent="0.3">
      <c r="E40" s="27" t="s">
        <v>25</v>
      </c>
      <c r="F40" s="20">
        <v>2568000</v>
      </c>
      <c r="G40" s="20">
        <v>4034000</v>
      </c>
      <c r="H40" s="20">
        <v>2406000</v>
      </c>
    </row>
    <row r="41" spans="5:8" ht="14" x14ac:dyDescent="0.3">
      <c r="E41" s="30" t="s">
        <v>39</v>
      </c>
      <c r="F41" s="31">
        <f>+F32+F39</f>
        <v>2568000</v>
      </c>
      <c r="G41" s="31">
        <f>+G32+G39</f>
        <v>4034000</v>
      </c>
      <c r="H41" s="31">
        <f>+H32+H39</f>
        <v>2406000</v>
      </c>
    </row>
    <row r="42" spans="5:8" ht="14" x14ac:dyDescent="0.3">
      <c r="E42" s="30" t="s">
        <v>40</v>
      </c>
      <c r="F42" s="31">
        <f>+F30+F41</f>
        <v>184922000</v>
      </c>
      <c r="G42" s="31">
        <f>+G30+G41</f>
        <v>191476000</v>
      </c>
      <c r="H42" s="31">
        <f>+H30+H41</f>
        <v>196697000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x14ac:dyDescent="0.25">
      <c r="E54" s="7" t="s">
        <v>92</v>
      </c>
      <c r="F54" s="8"/>
      <c r="G54" s="9"/>
      <c r="H54" s="10"/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H250"/>
  <sheetViews>
    <sheetView showGridLines="0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45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407135000</v>
      </c>
      <c r="G5" s="4">
        <v>417302000</v>
      </c>
      <c r="H5" s="4">
        <v>426154000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2653000</v>
      </c>
      <c r="G7" s="5">
        <f>SUM(G8:G19)</f>
        <v>2772000</v>
      </c>
      <c r="H7" s="5">
        <f>SUM(H8:H19)</f>
        <v>2899000</v>
      </c>
    </row>
    <row r="8" spans="5:8" ht="13" x14ac:dyDescent="0.3">
      <c r="E8" s="27" t="s">
        <v>11</v>
      </c>
      <c r="F8" s="12"/>
      <c r="G8" s="12"/>
      <c r="H8" s="12"/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>
        <v>2653000</v>
      </c>
      <c r="G13" s="20">
        <v>2772000</v>
      </c>
      <c r="H13" s="20">
        <v>2899000</v>
      </c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3161000</v>
      </c>
      <c r="G20" s="4">
        <f>SUM(G21:G29)</f>
        <v>1800000</v>
      </c>
      <c r="H20" s="4">
        <f>SUM(H21:H29)</f>
        <v>2000000</v>
      </c>
    </row>
    <row r="21" spans="5:8" ht="13" x14ac:dyDescent="0.3">
      <c r="E21" s="27" t="s">
        <v>24</v>
      </c>
      <c r="F21" s="20">
        <v>1800000</v>
      </c>
      <c r="G21" s="20">
        <v>1800000</v>
      </c>
      <c r="H21" s="20">
        <v>2000000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1361000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412949000</v>
      </c>
      <c r="G30" s="19">
        <f>+G5+G6+G7+G20</f>
        <v>421874000</v>
      </c>
      <c r="H30" s="19">
        <f>+H5+H6+H7+H20</f>
        <v>431053000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2201000</v>
      </c>
      <c r="G39" s="4">
        <f>SUM(G40:G40)</f>
        <v>2874000</v>
      </c>
      <c r="H39" s="4">
        <f>SUM(H40:H40)</f>
        <v>2406000</v>
      </c>
    </row>
    <row r="40" spans="5:8" ht="13" x14ac:dyDescent="0.3">
      <c r="E40" s="27" t="s">
        <v>25</v>
      </c>
      <c r="F40" s="20">
        <v>2201000</v>
      </c>
      <c r="G40" s="20">
        <v>2874000</v>
      </c>
      <c r="H40" s="20">
        <v>2406000</v>
      </c>
    </row>
    <row r="41" spans="5:8" ht="14" x14ac:dyDescent="0.3">
      <c r="E41" s="30" t="s">
        <v>39</v>
      </c>
      <c r="F41" s="31">
        <f>+F32+F39</f>
        <v>2201000</v>
      </c>
      <c r="G41" s="31">
        <f>+G32+G39</f>
        <v>2874000</v>
      </c>
      <c r="H41" s="31">
        <f>+H32+H39</f>
        <v>2406000</v>
      </c>
    </row>
    <row r="42" spans="5:8" ht="14" x14ac:dyDescent="0.3">
      <c r="E42" s="30" t="s">
        <v>40</v>
      </c>
      <c r="F42" s="31">
        <f>+F30+F41</f>
        <v>415150000</v>
      </c>
      <c r="G42" s="31">
        <f>+G30+G41</f>
        <v>424748000</v>
      </c>
      <c r="H42" s="31">
        <f>+H30+H41</f>
        <v>433459000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x14ac:dyDescent="0.25">
      <c r="E54" s="7" t="s">
        <v>92</v>
      </c>
      <c r="F54" s="8"/>
      <c r="G54" s="9"/>
      <c r="H54" s="10"/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H250"/>
  <sheetViews>
    <sheetView showGridLines="0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46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1110786000</v>
      </c>
      <c r="G5" s="4">
        <v>1176209000</v>
      </c>
      <c r="H5" s="4">
        <v>1245822000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348778000</v>
      </c>
      <c r="G7" s="5">
        <f>SUM(G8:G19)</f>
        <v>366737000</v>
      </c>
      <c r="H7" s="5">
        <f>SUM(H8:H19)</f>
        <v>400060000</v>
      </c>
    </row>
    <row r="8" spans="5:8" ht="13" x14ac:dyDescent="0.3">
      <c r="E8" s="27" t="s">
        <v>11</v>
      </c>
      <c r="F8" s="12">
        <v>345927000</v>
      </c>
      <c r="G8" s="12">
        <v>363759000</v>
      </c>
      <c r="H8" s="12">
        <v>396945000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>
        <v>2851000</v>
      </c>
      <c r="G13" s="20">
        <v>2978000</v>
      </c>
      <c r="H13" s="20">
        <v>3115000</v>
      </c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5291000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2291000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1464855000</v>
      </c>
      <c r="G30" s="19">
        <f>+G5+G6+G7+G20</f>
        <v>1545946000</v>
      </c>
      <c r="H30" s="19">
        <f>+H5+H6+H7+H20</f>
        <v>1648882000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173188000</v>
      </c>
      <c r="G32" s="4">
        <f>SUM(G33:G38)</f>
        <v>204378000</v>
      </c>
      <c r="H32" s="4">
        <f>SUM(H33:H38)</f>
        <v>204378000</v>
      </c>
    </row>
    <row r="33" spans="5:8" ht="13" x14ac:dyDescent="0.3">
      <c r="E33" s="27" t="s">
        <v>18</v>
      </c>
      <c r="F33" s="12">
        <v>55000000</v>
      </c>
      <c r="G33" s="12">
        <v>62000000</v>
      </c>
      <c r="H33" s="12">
        <v>62000000</v>
      </c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>
        <v>118188000</v>
      </c>
      <c r="G37" s="12">
        <v>142378000</v>
      </c>
      <c r="H37" s="12">
        <v>142378000</v>
      </c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3145000</v>
      </c>
      <c r="G39" s="4">
        <f>SUM(G40:G40)</f>
        <v>2617000</v>
      </c>
      <c r="H39" s="4">
        <f>SUM(H40:H40)</f>
        <v>2406000</v>
      </c>
    </row>
    <row r="40" spans="5:8" ht="13" x14ac:dyDescent="0.3">
      <c r="E40" s="27" t="s">
        <v>25</v>
      </c>
      <c r="F40" s="20">
        <v>3145000</v>
      </c>
      <c r="G40" s="20">
        <v>2617000</v>
      </c>
      <c r="H40" s="20">
        <v>2406000</v>
      </c>
    </row>
    <row r="41" spans="5:8" ht="14" x14ac:dyDescent="0.3">
      <c r="E41" s="30" t="s">
        <v>39</v>
      </c>
      <c r="F41" s="31">
        <f>+F32+F39</f>
        <v>176333000</v>
      </c>
      <c r="G41" s="31">
        <f>+G32+G39</f>
        <v>206995000</v>
      </c>
      <c r="H41" s="31">
        <f>+H32+H39</f>
        <v>206784000</v>
      </c>
    </row>
    <row r="42" spans="5:8" ht="14" x14ac:dyDescent="0.3">
      <c r="E42" s="30" t="s">
        <v>40</v>
      </c>
      <c r="F42" s="31">
        <f>+F30+F41</f>
        <v>1641188000</v>
      </c>
      <c r="G42" s="31">
        <f>+G30+G41</f>
        <v>1752941000</v>
      </c>
      <c r="H42" s="31">
        <f>+H30+H41</f>
        <v>1855666000</v>
      </c>
    </row>
    <row r="43" spans="5:8" ht="13" x14ac:dyDescent="0.3">
      <c r="E43" s="36" t="s">
        <v>47</v>
      </c>
      <c r="F43" s="35"/>
      <c r="G43" s="35"/>
      <c r="H43" s="35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x14ac:dyDescent="0.25">
      <c r="E54" s="7" t="s">
        <v>92</v>
      </c>
      <c r="F54" s="8"/>
      <c r="G54" s="9"/>
      <c r="H54" s="10"/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ht="13" x14ac:dyDescent="0.3">
      <c r="E119" s="36" t="s">
        <v>47</v>
      </c>
      <c r="F119" s="35"/>
      <c r="G119" s="35"/>
      <c r="H119" s="35"/>
    </row>
    <row r="120" spans="5:8" ht="13" x14ac:dyDescent="0.3">
      <c r="E120" s="34" t="s">
        <v>48</v>
      </c>
      <c r="F120" s="35"/>
      <c r="G120" s="35"/>
      <c r="H120" s="35"/>
    </row>
    <row r="121" spans="5:8" ht="13" x14ac:dyDescent="0.3">
      <c r="E121" s="36" t="s">
        <v>47</v>
      </c>
      <c r="F121" s="35"/>
      <c r="G121" s="35"/>
      <c r="H121" s="35"/>
    </row>
    <row r="122" spans="5:8" ht="13" x14ac:dyDescent="0.3">
      <c r="E122" s="34" t="s">
        <v>49</v>
      </c>
      <c r="F122" s="35"/>
      <c r="G122" s="35"/>
      <c r="H122" s="35"/>
    </row>
    <row r="123" spans="5:8" x14ac:dyDescent="0.25">
      <c r="E123" s="1" t="s">
        <v>50</v>
      </c>
      <c r="F123" s="17">
        <v>57659000</v>
      </c>
      <c r="G123" s="17">
        <v>62608000</v>
      </c>
      <c r="H123" s="17">
        <v>68010000</v>
      </c>
    </row>
    <row r="124" spans="5:8" x14ac:dyDescent="0.25">
      <c r="E124" s="1" t="s">
        <v>51</v>
      </c>
      <c r="F124" s="17">
        <v>64243000</v>
      </c>
      <c r="G124" s="17">
        <v>69758000</v>
      </c>
      <c r="H124" s="17">
        <v>75776000</v>
      </c>
    </row>
    <row r="125" spans="5:8" x14ac:dyDescent="0.25">
      <c r="E125" s="1" t="s">
        <v>52</v>
      </c>
      <c r="F125" s="17">
        <v>175602000</v>
      </c>
      <c r="G125" s="17">
        <v>190675000</v>
      </c>
      <c r="H125" s="17">
        <v>207126000</v>
      </c>
    </row>
    <row r="126" spans="5:8" x14ac:dyDescent="0.25">
      <c r="E126" s="1" t="s">
        <v>53</v>
      </c>
      <c r="F126" s="17">
        <v>92906000</v>
      </c>
      <c r="G126" s="17">
        <v>100880000</v>
      </c>
      <c r="H126" s="17">
        <v>109584000</v>
      </c>
    </row>
    <row r="127" spans="5:8" x14ac:dyDescent="0.25">
      <c r="E127" s="1" t="s">
        <v>54</v>
      </c>
      <c r="F127" s="17">
        <v>89194000</v>
      </c>
      <c r="G127" s="17">
        <v>96850000</v>
      </c>
      <c r="H127" s="17">
        <v>105206000</v>
      </c>
    </row>
    <row r="128" spans="5:8" ht="13" x14ac:dyDescent="0.3">
      <c r="E128" s="36" t="s">
        <v>47</v>
      </c>
      <c r="F128" s="35"/>
      <c r="G128" s="35"/>
      <c r="H128" s="35"/>
    </row>
    <row r="129" spans="5:8" ht="13" x14ac:dyDescent="0.3">
      <c r="E129" s="34" t="s">
        <v>55</v>
      </c>
      <c r="F129" s="35"/>
      <c r="G129" s="35"/>
      <c r="H129" s="35"/>
    </row>
    <row r="130" spans="5:8" x14ac:dyDescent="0.25">
      <c r="E130" s="1" t="s">
        <v>50</v>
      </c>
      <c r="F130" s="17">
        <v>37537000</v>
      </c>
      <c r="G130" s="17">
        <v>39301000</v>
      </c>
      <c r="H130" s="17">
        <v>41109000</v>
      </c>
    </row>
    <row r="131" spans="5:8" x14ac:dyDescent="0.25">
      <c r="E131" s="1" t="s">
        <v>51</v>
      </c>
      <c r="F131" s="17">
        <v>41823000</v>
      </c>
      <c r="G131" s="17">
        <v>43789000</v>
      </c>
      <c r="H131" s="17">
        <v>45803000</v>
      </c>
    </row>
    <row r="132" spans="5:8" x14ac:dyDescent="0.25">
      <c r="E132" s="1" t="s">
        <v>52</v>
      </c>
      <c r="F132" s="17">
        <v>114319000</v>
      </c>
      <c r="G132" s="17">
        <v>119692000</v>
      </c>
      <c r="H132" s="17">
        <v>125198000</v>
      </c>
    </row>
    <row r="133" spans="5:8" x14ac:dyDescent="0.25">
      <c r="E133" s="1" t="s">
        <v>53</v>
      </c>
      <c r="F133" s="17">
        <v>60483000</v>
      </c>
      <c r="G133" s="17">
        <v>63326000</v>
      </c>
      <c r="H133" s="17">
        <v>66238000</v>
      </c>
    </row>
    <row r="134" spans="5:8" x14ac:dyDescent="0.25">
      <c r="E134" s="1" t="s">
        <v>54</v>
      </c>
      <c r="F134" s="17">
        <v>58067000</v>
      </c>
      <c r="G134" s="17">
        <v>60796000</v>
      </c>
      <c r="H134" s="17">
        <v>63592000</v>
      </c>
    </row>
    <row r="135" spans="5:8" ht="13" x14ac:dyDescent="0.3">
      <c r="E135" s="36" t="s">
        <v>47</v>
      </c>
      <c r="F135" s="35"/>
      <c r="G135" s="35"/>
      <c r="H135" s="35"/>
    </row>
    <row r="136" spans="5:8" ht="13" x14ac:dyDescent="0.3">
      <c r="E136" s="36" t="s">
        <v>47</v>
      </c>
      <c r="F136" s="35"/>
      <c r="G136" s="35"/>
      <c r="H136" s="35"/>
    </row>
    <row r="137" spans="5:8" ht="13" x14ac:dyDescent="0.3">
      <c r="E137" s="34" t="s">
        <v>56</v>
      </c>
      <c r="F137" s="35"/>
      <c r="G137" s="35"/>
      <c r="H137" s="35"/>
    </row>
    <row r="138" spans="5:8" ht="13" x14ac:dyDescent="0.3">
      <c r="E138" s="36" t="s">
        <v>47</v>
      </c>
      <c r="F138" s="35"/>
      <c r="G138" s="35"/>
      <c r="H138" s="35"/>
    </row>
    <row r="139" spans="5:8" x14ac:dyDescent="0.25">
      <c r="E139" s="1" t="s">
        <v>50</v>
      </c>
      <c r="F139" s="17">
        <v>55888000</v>
      </c>
      <c r="G139" s="17">
        <v>58811000</v>
      </c>
      <c r="H139" s="17">
        <v>64251000</v>
      </c>
    </row>
    <row r="140" spans="5:8" x14ac:dyDescent="0.25">
      <c r="E140" s="1" t="s">
        <v>51</v>
      </c>
      <c r="F140" s="17">
        <v>43315000</v>
      </c>
      <c r="G140" s="17">
        <v>45580000</v>
      </c>
      <c r="H140" s="17">
        <v>49796000</v>
      </c>
    </row>
    <row r="141" spans="5:8" x14ac:dyDescent="0.25">
      <c r="E141" s="1" t="s">
        <v>52</v>
      </c>
      <c r="F141" s="17">
        <v>125016000</v>
      </c>
      <c r="G141" s="17">
        <v>131555000</v>
      </c>
      <c r="H141" s="17">
        <v>143724000</v>
      </c>
    </row>
    <row r="142" spans="5:8" x14ac:dyDescent="0.25">
      <c r="E142" s="1" t="s">
        <v>53</v>
      </c>
      <c r="F142" s="17">
        <v>51855000</v>
      </c>
      <c r="G142" s="17">
        <v>54568000</v>
      </c>
      <c r="H142" s="17">
        <v>59615000</v>
      </c>
    </row>
    <row r="143" spans="5:8" x14ac:dyDescent="0.25">
      <c r="E143" s="1" t="s">
        <v>54</v>
      </c>
      <c r="F143" s="17">
        <v>64853000</v>
      </c>
      <c r="G143" s="17">
        <v>68245000</v>
      </c>
      <c r="H143" s="17">
        <v>74558000</v>
      </c>
    </row>
    <row r="144" spans="5:8" ht="13" x14ac:dyDescent="0.3">
      <c r="E144" s="36" t="s">
        <v>47</v>
      </c>
      <c r="F144" s="35"/>
      <c r="G144" s="35"/>
      <c r="H144" s="35"/>
    </row>
    <row r="145" spans="5:8" ht="13" x14ac:dyDescent="0.3">
      <c r="E145" s="36" t="s">
        <v>47</v>
      </c>
      <c r="F145" s="35"/>
      <c r="G145" s="35"/>
      <c r="H145" s="35"/>
    </row>
    <row r="146" spans="5:8" ht="13" x14ac:dyDescent="0.3">
      <c r="E146" s="34" t="s">
        <v>57</v>
      </c>
      <c r="F146" s="35"/>
      <c r="G146" s="35"/>
      <c r="H146" s="35"/>
    </row>
    <row r="147" spans="5:8" ht="13" x14ac:dyDescent="0.3">
      <c r="E147" s="36" t="s">
        <v>47</v>
      </c>
      <c r="F147" s="35"/>
      <c r="G147" s="35"/>
      <c r="H147" s="35"/>
    </row>
    <row r="148" spans="5:8" x14ac:dyDescent="0.25">
      <c r="E148" s="1" t="s">
        <v>54</v>
      </c>
      <c r="F148" s="17">
        <v>118188000</v>
      </c>
      <c r="G148" s="17">
        <v>142378000</v>
      </c>
      <c r="H148" s="17">
        <v>142378000</v>
      </c>
    </row>
    <row r="149" spans="5:8" x14ac:dyDescent="0.25">
      <c r="F149" s="22"/>
      <c r="G149" s="22"/>
      <c r="H149" s="22"/>
    </row>
    <row r="150" spans="5:8" x14ac:dyDescent="0.25">
      <c r="F150" s="22"/>
      <c r="G150" s="22"/>
      <c r="H150" s="22"/>
    </row>
    <row r="151" spans="5:8" x14ac:dyDescent="0.25">
      <c r="F151" s="22"/>
      <c r="G151" s="22"/>
      <c r="H151" s="22"/>
    </row>
    <row r="152" spans="5:8" x14ac:dyDescent="0.25">
      <c r="F152" s="22"/>
      <c r="G152" s="22"/>
      <c r="H152" s="22"/>
    </row>
    <row r="153" spans="5:8" x14ac:dyDescent="0.25">
      <c r="F153" s="22"/>
      <c r="G153" s="22"/>
      <c r="H153" s="22"/>
    </row>
    <row r="154" spans="5:8" x14ac:dyDescent="0.25">
      <c r="F154" s="22"/>
      <c r="G154" s="22"/>
      <c r="H154" s="22"/>
    </row>
    <row r="155" spans="5:8" x14ac:dyDescent="0.25">
      <c r="F155" s="22"/>
      <c r="G155" s="22"/>
      <c r="H155" s="22"/>
    </row>
    <row r="156" spans="5:8" x14ac:dyDescent="0.25">
      <c r="F156" s="22"/>
      <c r="G156" s="22"/>
      <c r="H156" s="22"/>
    </row>
    <row r="157" spans="5:8" x14ac:dyDescent="0.25">
      <c r="F157" s="22"/>
      <c r="G157" s="22"/>
      <c r="H157" s="22"/>
    </row>
    <row r="158" spans="5:8" x14ac:dyDescent="0.25">
      <c r="F158" s="22"/>
      <c r="G158" s="22"/>
      <c r="H158" s="22"/>
    </row>
    <row r="159" spans="5:8" x14ac:dyDescent="0.25">
      <c r="F159" s="22"/>
      <c r="G159" s="22"/>
      <c r="H159" s="22"/>
    </row>
    <row r="160" spans="5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17">
    <mergeCell ref="E1:H1"/>
    <mergeCell ref="E2:H2"/>
    <mergeCell ref="E43:H43"/>
    <mergeCell ref="E119:H119"/>
    <mergeCell ref="E120:H120"/>
    <mergeCell ref="E121:H121"/>
    <mergeCell ref="E122:H122"/>
    <mergeCell ref="E128:H128"/>
    <mergeCell ref="E129:H129"/>
    <mergeCell ref="E135:H135"/>
    <mergeCell ref="E146:H146"/>
    <mergeCell ref="E147:H147"/>
    <mergeCell ref="E136:H136"/>
    <mergeCell ref="E137:H137"/>
    <mergeCell ref="E138:H138"/>
    <mergeCell ref="E144:H144"/>
    <mergeCell ref="E145:H145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3" manualBreakCount="3">
    <brk id="42" max="16383" man="1"/>
    <brk id="73" max="16383" man="1"/>
    <brk id="11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H250"/>
  <sheetViews>
    <sheetView showGridLines="0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58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507253000</v>
      </c>
      <c r="G5" s="4">
        <v>535249000</v>
      </c>
      <c r="H5" s="4">
        <v>563942000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638559000</v>
      </c>
      <c r="G7" s="5">
        <f>SUM(G8:G19)</f>
        <v>706284000</v>
      </c>
      <c r="H7" s="5">
        <f>SUM(H8:H19)</f>
        <v>813684000</v>
      </c>
    </row>
    <row r="8" spans="5:8" ht="13" x14ac:dyDescent="0.3">
      <c r="E8" s="27" t="s">
        <v>11</v>
      </c>
      <c r="F8" s="12">
        <v>159483000</v>
      </c>
      <c r="G8" s="12">
        <v>167563000</v>
      </c>
      <c r="H8" s="12">
        <v>182601000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>
        <v>2743000</v>
      </c>
      <c r="G13" s="20">
        <v>2866000</v>
      </c>
      <c r="H13" s="20">
        <v>2997000</v>
      </c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>
        <v>401333000</v>
      </c>
      <c r="G15" s="12">
        <v>457588000</v>
      </c>
      <c r="H15" s="12">
        <v>546086000</v>
      </c>
    </row>
    <row r="16" spans="5:8" ht="13" x14ac:dyDescent="0.3">
      <c r="E16" s="27" t="s">
        <v>19</v>
      </c>
      <c r="F16" s="12">
        <v>75000000</v>
      </c>
      <c r="G16" s="12">
        <v>78267000</v>
      </c>
      <c r="H16" s="12">
        <v>82000000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4887000</v>
      </c>
      <c r="G20" s="4">
        <f>SUM(G21:G29)</f>
        <v>3600000</v>
      </c>
      <c r="H20" s="4">
        <f>SUM(H21:H29)</f>
        <v>3600000</v>
      </c>
    </row>
    <row r="21" spans="5:8" ht="13" x14ac:dyDescent="0.3">
      <c r="E21" s="27" t="s">
        <v>24</v>
      </c>
      <c r="F21" s="20">
        <v>3600000</v>
      </c>
      <c r="G21" s="20">
        <v>3600000</v>
      </c>
      <c r="H21" s="20">
        <v>3600000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1287000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1150699000</v>
      </c>
      <c r="G30" s="19">
        <f>+G5+G6+G7+G20</f>
        <v>1245133000</v>
      </c>
      <c r="H30" s="19">
        <f>+H5+H6+H7+H20</f>
        <v>1381226000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4570000</v>
      </c>
      <c r="G39" s="4">
        <f>SUM(G40:G40)</f>
        <v>2617000</v>
      </c>
      <c r="H39" s="4">
        <f>SUM(H40:H40)</f>
        <v>2406000</v>
      </c>
    </row>
    <row r="40" spans="5:8" ht="13" x14ac:dyDescent="0.3">
      <c r="E40" s="27" t="s">
        <v>25</v>
      </c>
      <c r="F40" s="20">
        <v>4570000</v>
      </c>
      <c r="G40" s="20">
        <v>2617000</v>
      </c>
      <c r="H40" s="20">
        <v>2406000</v>
      </c>
    </row>
    <row r="41" spans="5:8" ht="14" x14ac:dyDescent="0.3">
      <c r="E41" s="30" t="s">
        <v>39</v>
      </c>
      <c r="F41" s="31">
        <f>+F32+F39</f>
        <v>4570000</v>
      </c>
      <c r="G41" s="31">
        <f>+G32+G39</f>
        <v>2617000</v>
      </c>
      <c r="H41" s="31">
        <f>+H32+H39</f>
        <v>2406000</v>
      </c>
    </row>
    <row r="42" spans="5:8" ht="14" x14ac:dyDescent="0.3">
      <c r="E42" s="30" t="s">
        <v>40</v>
      </c>
      <c r="F42" s="31">
        <f>+F30+F41</f>
        <v>1155269000</v>
      </c>
      <c r="G42" s="31">
        <f>+G30+G41</f>
        <v>1247750000</v>
      </c>
      <c r="H42" s="31">
        <f>+H30+H41</f>
        <v>1383632000</v>
      </c>
    </row>
    <row r="43" spans="5:8" ht="13" x14ac:dyDescent="0.3">
      <c r="E43" s="36" t="s">
        <v>47</v>
      </c>
      <c r="F43" s="35"/>
      <c r="G43" s="35"/>
      <c r="H43" s="35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0</v>
      </c>
      <c r="G45" s="5">
        <f>SUM(G47+G53+G59+G65+G71+G77+G83+G89+G95+G101+G107+G113)</f>
        <v>0</v>
      </c>
      <c r="H45" s="5">
        <f>SUM(H47+H53+H59+H65+H71+H77+H83+H89+H95+H101+H107+H113)</f>
        <v>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x14ac:dyDescent="0.25">
      <c r="E54" s="7" t="s">
        <v>92</v>
      </c>
      <c r="F54" s="8"/>
      <c r="G54" s="9"/>
      <c r="H54" s="10"/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0</v>
      </c>
      <c r="G118" s="19">
        <f>SUM(G45)</f>
        <v>0</v>
      </c>
      <c r="H118" s="19">
        <f>SUM(H45)</f>
        <v>0</v>
      </c>
    </row>
    <row r="119" spans="5:8" ht="13" x14ac:dyDescent="0.3">
      <c r="E119" s="36" t="s">
        <v>47</v>
      </c>
      <c r="F119" s="35"/>
      <c r="G119" s="35"/>
      <c r="H119" s="35"/>
    </row>
    <row r="120" spans="5:8" ht="13" x14ac:dyDescent="0.3">
      <c r="E120" s="34" t="s">
        <v>48</v>
      </c>
      <c r="F120" s="35"/>
      <c r="G120" s="35"/>
      <c r="H120" s="35"/>
    </row>
    <row r="121" spans="5:8" ht="13" x14ac:dyDescent="0.3">
      <c r="E121" s="36" t="s">
        <v>47</v>
      </c>
      <c r="F121" s="35"/>
      <c r="G121" s="35"/>
      <c r="H121" s="35"/>
    </row>
    <row r="122" spans="5:8" ht="13" x14ac:dyDescent="0.3">
      <c r="E122" s="34" t="s">
        <v>49</v>
      </c>
      <c r="F122" s="35"/>
      <c r="G122" s="35"/>
      <c r="H122" s="35"/>
    </row>
    <row r="123" spans="5:8" x14ac:dyDescent="0.25">
      <c r="E123" s="1" t="s">
        <v>59</v>
      </c>
      <c r="F123" s="17">
        <v>33183000</v>
      </c>
      <c r="G123" s="17">
        <v>36031000</v>
      </c>
      <c r="H123" s="17">
        <v>39140000</v>
      </c>
    </row>
    <row r="124" spans="5:8" x14ac:dyDescent="0.25">
      <c r="E124" s="1" t="s">
        <v>60</v>
      </c>
      <c r="F124" s="17">
        <v>27682000</v>
      </c>
      <c r="G124" s="17">
        <v>30058000</v>
      </c>
      <c r="H124" s="17">
        <v>32651000</v>
      </c>
    </row>
    <row r="125" spans="5:8" x14ac:dyDescent="0.25">
      <c r="E125" s="1" t="s">
        <v>61</v>
      </c>
      <c r="F125" s="17">
        <v>85096000</v>
      </c>
      <c r="G125" s="17">
        <v>92400000</v>
      </c>
      <c r="H125" s="17">
        <v>100372000</v>
      </c>
    </row>
    <row r="126" spans="5:8" x14ac:dyDescent="0.25">
      <c r="E126" s="1" t="s">
        <v>62</v>
      </c>
      <c r="F126" s="17">
        <v>27898000</v>
      </c>
      <c r="G126" s="17">
        <v>30293000</v>
      </c>
      <c r="H126" s="17">
        <v>32907000</v>
      </c>
    </row>
    <row r="127" spans="5:8" x14ac:dyDescent="0.25">
      <c r="E127" s="1" t="s">
        <v>63</v>
      </c>
      <c r="F127" s="17">
        <v>52358000</v>
      </c>
      <c r="G127" s="17">
        <v>56852000</v>
      </c>
      <c r="H127" s="17">
        <v>61757000</v>
      </c>
    </row>
    <row r="128" spans="5:8" ht="13" x14ac:dyDescent="0.3">
      <c r="E128" s="36" t="s">
        <v>47</v>
      </c>
      <c r="F128" s="35"/>
      <c r="G128" s="35"/>
      <c r="H128" s="35"/>
    </row>
    <row r="129" spans="5:8" ht="13" x14ac:dyDescent="0.3">
      <c r="E129" s="34" t="s">
        <v>55</v>
      </c>
      <c r="F129" s="35"/>
      <c r="G129" s="35"/>
      <c r="H129" s="35"/>
    </row>
    <row r="130" spans="5:8" x14ac:dyDescent="0.25">
      <c r="E130" s="1" t="s">
        <v>59</v>
      </c>
      <c r="F130" s="17">
        <v>21603000</v>
      </c>
      <c r="G130" s="17">
        <v>22618000</v>
      </c>
      <c r="H130" s="17">
        <v>23658000</v>
      </c>
    </row>
    <row r="131" spans="5:8" x14ac:dyDescent="0.25">
      <c r="E131" s="1" t="s">
        <v>60</v>
      </c>
      <c r="F131" s="17">
        <v>18021000</v>
      </c>
      <c r="G131" s="17">
        <v>18868000</v>
      </c>
      <c r="H131" s="17">
        <v>19736000</v>
      </c>
    </row>
    <row r="132" spans="5:8" x14ac:dyDescent="0.25">
      <c r="E132" s="1" t="s">
        <v>61</v>
      </c>
      <c r="F132" s="17">
        <v>55399000</v>
      </c>
      <c r="G132" s="17">
        <v>58002000</v>
      </c>
      <c r="H132" s="17">
        <v>60670000</v>
      </c>
    </row>
    <row r="133" spans="5:8" x14ac:dyDescent="0.25">
      <c r="E133" s="1" t="s">
        <v>62</v>
      </c>
      <c r="F133" s="17">
        <v>18162000</v>
      </c>
      <c r="G133" s="17">
        <v>19016000</v>
      </c>
      <c r="H133" s="17">
        <v>19891000</v>
      </c>
    </row>
    <row r="134" spans="5:8" x14ac:dyDescent="0.25">
      <c r="E134" s="1" t="s">
        <v>63</v>
      </c>
      <c r="F134" s="17">
        <v>34086000</v>
      </c>
      <c r="G134" s="17">
        <v>35688000</v>
      </c>
      <c r="H134" s="17">
        <v>37329000</v>
      </c>
    </row>
    <row r="135" spans="5:8" ht="13" x14ac:dyDescent="0.3">
      <c r="E135" s="36" t="s">
        <v>47</v>
      </c>
      <c r="F135" s="35"/>
      <c r="G135" s="35"/>
      <c r="H135" s="35"/>
    </row>
    <row r="136" spans="5:8" ht="13" x14ac:dyDescent="0.3">
      <c r="E136" s="36" t="s">
        <v>47</v>
      </c>
      <c r="F136" s="35"/>
      <c r="G136" s="35"/>
      <c r="H136" s="35"/>
    </row>
    <row r="137" spans="5:8" ht="13" x14ac:dyDescent="0.3">
      <c r="E137" s="34" t="s">
        <v>56</v>
      </c>
      <c r="F137" s="35"/>
      <c r="G137" s="35"/>
      <c r="H137" s="35"/>
    </row>
    <row r="138" spans="5:8" ht="13" x14ac:dyDescent="0.3">
      <c r="E138" s="36" t="s">
        <v>47</v>
      </c>
      <c r="F138" s="35"/>
      <c r="G138" s="35"/>
      <c r="H138" s="35"/>
    </row>
    <row r="139" spans="5:8" x14ac:dyDescent="0.25">
      <c r="E139" s="1" t="s">
        <v>59</v>
      </c>
      <c r="F139" s="17">
        <v>13398000</v>
      </c>
      <c r="G139" s="17">
        <v>14099000</v>
      </c>
      <c r="H139" s="17">
        <v>15403000</v>
      </c>
    </row>
    <row r="140" spans="5:8" x14ac:dyDescent="0.25">
      <c r="E140" s="1" t="s">
        <v>60</v>
      </c>
      <c r="F140" s="17">
        <v>11405000</v>
      </c>
      <c r="G140" s="17">
        <v>12001000</v>
      </c>
      <c r="H140" s="17">
        <v>13111000</v>
      </c>
    </row>
    <row r="141" spans="5:8" x14ac:dyDescent="0.25">
      <c r="E141" s="1" t="s">
        <v>61</v>
      </c>
      <c r="F141" s="17">
        <v>82833000</v>
      </c>
      <c r="G141" s="17">
        <v>87165000</v>
      </c>
      <c r="H141" s="17">
        <v>95229000</v>
      </c>
    </row>
    <row r="142" spans="5:8" x14ac:dyDescent="0.25">
      <c r="E142" s="1" t="s">
        <v>62</v>
      </c>
      <c r="F142" s="17">
        <v>4681000</v>
      </c>
      <c r="G142" s="17">
        <v>4926000</v>
      </c>
      <c r="H142" s="17">
        <v>5381000</v>
      </c>
    </row>
    <row r="143" spans="5:8" x14ac:dyDescent="0.25">
      <c r="E143" s="1" t="s">
        <v>63</v>
      </c>
      <c r="F143" s="17">
        <v>42166000</v>
      </c>
      <c r="G143" s="17">
        <v>44374000</v>
      </c>
      <c r="H143" s="17">
        <v>48482000</v>
      </c>
    </row>
    <row r="144" spans="5:8" ht="13" x14ac:dyDescent="0.3">
      <c r="E144" s="36" t="s">
        <v>47</v>
      </c>
      <c r="F144" s="35"/>
      <c r="G144" s="35"/>
      <c r="H144" s="35"/>
    </row>
    <row r="145" spans="5:8" ht="13" x14ac:dyDescent="0.3">
      <c r="E145" s="36" t="s">
        <v>47</v>
      </c>
      <c r="F145" s="35"/>
      <c r="G145" s="35"/>
      <c r="H145" s="35"/>
    </row>
    <row r="146" spans="5:8" ht="13" x14ac:dyDescent="0.3">
      <c r="E146" s="34" t="s">
        <v>64</v>
      </c>
      <c r="F146" s="35"/>
      <c r="G146" s="35"/>
      <c r="H146" s="35"/>
    </row>
    <row r="147" spans="5:8" ht="13" x14ac:dyDescent="0.3">
      <c r="E147" s="36" t="s">
        <v>47</v>
      </c>
      <c r="F147" s="35"/>
      <c r="G147" s="35"/>
      <c r="H147" s="35"/>
    </row>
    <row r="148" spans="5:8" x14ac:dyDescent="0.25">
      <c r="E148" s="1" t="s">
        <v>59</v>
      </c>
      <c r="F148" s="17">
        <v>6000000</v>
      </c>
      <c r="G148" s="17">
        <v>8247000</v>
      </c>
      <c r="H148" s="17">
        <v>9087000</v>
      </c>
    </row>
    <row r="149" spans="5:8" x14ac:dyDescent="0.25">
      <c r="E149" s="1" t="s">
        <v>60</v>
      </c>
      <c r="F149" s="17">
        <v>18000000</v>
      </c>
      <c r="G149" s="17">
        <v>24659000</v>
      </c>
      <c r="H149" s="17">
        <v>25608000</v>
      </c>
    </row>
    <row r="150" spans="5:8" x14ac:dyDescent="0.25">
      <c r="E150" s="1" t="s">
        <v>61</v>
      </c>
      <c r="F150" s="17">
        <v>6000000</v>
      </c>
      <c r="G150" s="17">
        <v>8248000</v>
      </c>
      <c r="H150" s="17">
        <v>9087000</v>
      </c>
    </row>
    <row r="151" spans="5:8" x14ac:dyDescent="0.25">
      <c r="E151" s="1" t="s">
        <v>62</v>
      </c>
      <c r="F151" s="17">
        <v>45000000</v>
      </c>
      <c r="G151" s="17">
        <v>37113000</v>
      </c>
      <c r="H151" s="17">
        <v>38218000</v>
      </c>
    </row>
    <row r="152" spans="5:8" x14ac:dyDescent="0.25">
      <c r="F152" s="22"/>
      <c r="G152" s="22"/>
      <c r="H152" s="22"/>
    </row>
    <row r="153" spans="5:8" x14ac:dyDescent="0.25">
      <c r="F153" s="22"/>
      <c r="G153" s="22"/>
      <c r="H153" s="22"/>
    </row>
    <row r="154" spans="5:8" x14ac:dyDescent="0.25">
      <c r="F154" s="22"/>
      <c r="G154" s="22"/>
      <c r="H154" s="22"/>
    </row>
    <row r="155" spans="5:8" x14ac:dyDescent="0.25">
      <c r="F155" s="22"/>
      <c r="G155" s="22"/>
      <c r="H155" s="22"/>
    </row>
    <row r="156" spans="5:8" x14ac:dyDescent="0.25">
      <c r="F156" s="22"/>
      <c r="G156" s="22"/>
      <c r="H156" s="22"/>
    </row>
    <row r="157" spans="5:8" x14ac:dyDescent="0.25">
      <c r="F157" s="22"/>
      <c r="G157" s="22"/>
      <c r="H157" s="22"/>
    </row>
    <row r="158" spans="5:8" x14ac:dyDescent="0.25">
      <c r="F158" s="22"/>
      <c r="G158" s="22"/>
      <c r="H158" s="22"/>
    </row>
    <row r="159" spans="5:8" x14ac:dyDescent="0.25">
      <c r="F159" s="22"/>
      <c r="G159" s="22"/>
      <c r="H159" s="22"/>
    </row>
    <row r="160" spans="5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17">
    <mergeCell ref="E1:H1"/>
    <mergeCell ref="E2:H2"/>
    <mergeCell ref="E43:H43"/>
    <mergeCell ref="E119:H119"/>
    <mergeCell ref="E120:H120"/>
    <mergeCell ref="E121:H121"/>
    <mergeCell ref="E122:H122"/>
    <mergeCell ref="E128:H128"/>
    <mergeCell ref="E129:H129"/>
    <mergeCell ref="E135:H135"/>
    <mergeCell ref="E146:H146"/>
    <mergeCell ref="E147:H147"/>
    <mergeCell ref="E136:H136"/>
    <mergeCell ref="E137:H137"/>
    <mergeCell ref="E138:H138"/>
    <mergeCell ref="E144:H144"/>
    <mergeCell ref="E145:H145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3" manualBreakCount="3">
    <brk id="42" max="16383" man="1"/>
    <brk id="76" max="16383" man="1"/>
    <brk id="11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H250"/>
  <sheetViews>
    <sheetView showGridLines="0" topLeftCell="F42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65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218309000</v>
      </c>
      <c r="G5" s="4">
        <v>224759000</v>
      </c>
      <c r="H5" s="4">
        <v>231200000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2761000</v>
      </c>
      <c r="G7" s="5">
        <f>SUM(G8:G19)</f>
        <v>2884000</v>
      </c>
      <c r="H7" s="5">
        <f>SUM(H8:H19)</f>
        <v>3016000</v>
      </c>
    </row>
    <row r="8" spans="5:8" ht="13" x14ac:dyDescent="0.3">
      <c r="E8" s="27" t="s">
        <v>11</v>
      </c>
      <c r="F8" s="12"/>
      <c r="G8" s="12"/>
      <c r="H8" s="12"/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>
        <v>2761000</v>
      </c>
      <c r="G13" s="20">
        <v>2884000</v>
      </c>
      <c r="H13" s="20">
        <v>3016000</v>
      </c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6452000</v>
      </c>
      <c r="G20" s="4">
        <f>SUM(G21:G29)</f>
        <v>5100000</v>
      </c>
      <c r="H20" s="4">
        <f>SUM(H21:H29)</f>
        <v>5200000</v>
      </c>
    </row>
    <row r="21" spans="5:8" ht="13" x14ac:dyDescent="0.3">
      <c r="E21" s="27" t="s">
        <v>24</v>
      </c>
      <c r="F21" s="20">
        <v>1000000</v>
      </c>
      <c r="G21" s="20">
        <v>1100000</v>
      </c>
      <c r="H21" s="20">
        <v>1200000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1452000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>
        <v>4000000</v>
      </c>
      <c r="G26" s="12">
        <v>4000000</v>
      </c>
      <c r="H26" s="12">
        <v>4000000</v>
      </c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227522000</v>
      </c>
      <c r="G30" s="19">
        <f>+G5+G6+G7+G20</f>
        <v>232743000</v>
      </c>
      <c r="H30" s="19">
        <f>+H5+H6+H7+H20</f>
        <v>239416000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5201000</v>
      </c>
      <c r="G39" s="4">
        <f>SUM(G40:G40)</f>
        <v>5194000</v>
      </c>
      <c r="H39" s="4">
        <f>SUM(H40:H40)</f>
        <v>2406000</v>
      </c>
    </row>
    <row r="40" spans="5:8" ht="13" x14ac:dyDescent="0.3">
      <c r="E40" s="27" t="s">
        <v>25</v>
      </c>
      <c r="F40" s="20">
        <v>5201000</v>
      </c>
      <c r="G40" s="20">
        <v>5194000</v>
      </c>
      <c r="H40" s="20">
        <v>2406000</v>
      </c>
    </row>
    <row r="41" spans="5:8" ht="14" x14ac:dyDescent="0.3">
      <c r="E41" s="30" t="s">
        <v>39</v>
      </c>
      <c r="F41" s="31">
        <f>+F32+F39</f>
        <v>5201000</v>
      </c>
      <c r="G41" s="31">
        <f>+G32+G39</f>
        <v>5194000</v>
      </c>
      <c r="H41" s="31">
        <f>+H32+H39</f>
        <v>2406000</v>
      </c>
    </row>
    <row r="42" spans="5:8" ht="14" x14ac:dyDescent="0.3">
      <c r="E42" s="30" t="s">
        <v>40</v>
      </c>
      <c r="F42" s="31">
        <f>+F30+F41</f>
        <v>232723000</v>
      </c>
      <c r="G42" s="31">
        <f>+G30+G41</f>
        <v>237937000</v>
      </c>
      <c r="H42" s="31">
        <f>+H30+H41</f>
        <v>241822000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4392000</v>
      </c>
      <c r="G45" s="5">
        <f>SUM(G47+G53+G59+G65+G71+G77+G83+G89+G95+G101+G107+G113)</f>
        <v>4392000</v>
      </c>
      <c r="H45" s="5">
        <f>SUM(H47+H53+H59+H65+H71+H77+H83+H89+H95+H101+H107+H113)</f>
        <v>4594000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4392000</v>
      </c>
      <c r="G47" s="4">
        <f>SUM(G48:G51)</f>
        <v>4392000</v>
      </c>
      <c r="H47" s="4">
        <f>SUM(H48:H51)</f>
        <v>4594000</v>
      </c>
    </row>
    <row r="48" spans="5:8" x14ac:dyDescent="0.25">
      <c r="E48" s="7" t="s">
        <v>90</v>
      </c>
      <c r="F48" s="8">
        <v>4392000</v>
      </c>
      <c r="G48" s="9">
        <v>4392000</v>
      </c>
      <c r="H48" s="10">
        <v>4594000</v>
      </c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0</v>
      </c>
      <c r="G53" s="4">
        <f>SUM(G54:G57)</f>
        <v>0</v>
      </c>
      <c r="H53" s="4">
        <f>SUM(H54:H57)</f>
        <v>0</v>
      </c>
    </row>
    <row r="54" spans="5:8" x14ac:dyDescent="0.25">
      <c r="E54" s="7" t="s">
        <v>92</v>
      </c>
      <c r="F54" s="8"/>
      <c r="G54" s="9"/>
      <c r="H54" s="10"/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4392000</v>
      </c>
      <c r="G118" s="19">
        <f>SUM(G45)</f>
        <v>4392000</v>
      </c>
      <c r="H118" s="19">
        <f>SUM(H45)</f>
        <v>4594000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H250"/>
  <sheetViews>
    <sheetView showGridLines="0" topLeftCell="A24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66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90162000</v>
      </c>
      <c r="G5" s="4">
        <v>93664000</v>
      </c>
      <c r="H5" s="4">
        <v>96485000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42641000</v>
      </c>
      <c r="G7" s="5">
        <f>SUM(G8:G19)</f>
        <v>46690000</v>
      </c>
      <c r="H7" s="5">
        <f>SUM(H8:H19)</f>
        <v>51502000</v>
      </c>
    </row>
    <row r="8" spans="5:8" ht="13" x14ac:dyDescent="0.3">
      <c r="E8" s="27" t="s">
        <v>11</v>
      </c>
      <c r="F8" s="12">
        <v>27354000</v>
      </c>
      <c r="G8" s="12">
        <v>20105000</v>
      </c>
      <c r="H8" s="12">
        <v>21502000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>
        <v>3300000</v>
      </c>
      <c r="H11" s="12">
        <v>5000000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15287000</v>
      </c>
      <c r="G16" s="12">
        <v>23285000</v>
      </c>
      <c r="H16" s="12">
        <v>25000000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8200000</v>
      </c>
      <c r="G20" s="4">
        <f>SUM(G21:G29)</f>
        <v>6000000</v>
      </c>
      <c r="H20" s="4">
        <f>SUM(H21:H29)</f>
        <v>7000000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1200000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>
        <v>4000000</v>
      </c>
      <c r="G26" s="12">
        <v>3000000</v>
      </c>
      <c r="H26" s="12">
        <v>4000000</v>
      </c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141003000</v>
      </c>
      <c r="G30" s="19">
        <f>+G5+G6+G7+G20</f>
        <v>146354000</v>
      </c>
      <c r="H30" s="19">
        <f>+H5+H6+H7+H20</f>
        <v>154987000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65000</v>
      </c>
      <c r="G32" s="4">
        <f>SUM(G33:G38)</f>
        <v>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65000</v>
      </c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65000</v>
      </c>
      <c r="G41" s="31">
        <f>+G32+G39</f>
        <v>0</v>
      </c>
      <c r="H41" s="31">
        <f>+H32+H39</f>
        <v>0</v>
      </c>
    </row>
    <row r="42" spans="5:8" ht="14" x14ac:dyDescent="0.3">
      <c r="E42" s="30" t="s">
        <v>40</v>
      </c>
      <c r="F42" s="31">
        <f>+F30+F41</f>
        <v>141068000</v>
      </c>
      <c r="G42" s="31">
        <f>+G30+G41</f>
        <v>146354000</v>
      </c>
      <c r="H42" s="31">
        <f>+H30+H41</f>
        <v>154987000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3030000</v>
      </c>
      <c r="G45" s="5">
        <f>SUM(G47+G53+G59+G65+G71+G77+G83+G89+G95+G101+G107+G113)</f>
        <v>3236000</v>
      </c>
      <c r="H45" s="5">
        <f>SUM(H47+H53+H59+H65+H71+H77+H83+H89+H95+H101+H107+H113)</f>
        <v>3385000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3030000</v>
      </c>
      <c r="G53" s="4">
        <f>SUM(G54:G57)</f>
        <v>3236000</v>
      </c>
      <c r="H53" s="4">
        <f>SUM(H54:H57)</f>
        <v>3385000</v>
      </c>
    </row>
    <row r="54" spans="5:8" x14ac:dyDescent="0.25">
      <c r="E54" s="7" t="s">
        <v>92</v>
      </c>
      <c r="F54" s="8">
        <v>3030000</v>
      </c>
      <c r="G54" s="9">
        <v>3236000</v>
      </c>
      <c r="H54" s="10">
        <v>3385000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3030000</v>
      </c>
      <c r="G118" s="19">
        <f>SUM(G45)</f>
        <v>3236000</v>
      </c>
      <c r="H118" s="19">
        <f>SUM(H45)</f>
        <v>3385000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H250"/>
  <sheetViews>
    <sheetView showGridLines="0" topLeftCell="A18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67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117449000</v>
      </c>
      <c r="G5" s="4">
        <v>121954000</v>
      </c>
      <c r="H5" s="4">
        <v>125540000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38431000</v>
      </c>
      <c r="G7" s="5">
        <f>SUM(G8:G19)</f>
        <v>46367000</v>
      </c>
      <c r="H7" s="5">
        <f>SUM(H8:H19)</f>
        <v>53582000</v>
      </c>
    </row>
    <row r="8" spans="5:8" ht="13" x14ac:dyDescent="0.3">
      <c r="E8" s="27" t="s">
        <v>11</v>
      </c>
      <c r="F8" s="12">
        <v>23431000</v>
      </c>
      <c r="G8" s="12">
        <v>24395000</v>
      </c>
      <c r="H8" s="12">
        <v>26189000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>
        <v>3300000</v>
      </c>
      <c r="H11" s="12">
        <v>5000000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15000000</v>
      </c>
      <c r="G16" s="12">
        <v>18672000</v>
      </c>
      <c r="H16" s="12">
        <v>22393000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3500000</v>
      </c>
      <c r="G20" s="4">
        <f>SUM(G21:G29)</f>
        <v>2300000</v>
      </c>
      <c r="H20" s="4">
        <f>SUM(H21:H29)</f>
        <v>2500000</v>
      </c>
    </row>
    <row r="21" spans="5:8" ht="13" x14ac:dyDescent="0.3">
      <c r="E21" s="27" t="s">
        <v>24</v>
      </c>
      <c r="F21" s="20">
        <v>2300000</v>
      </c>
      <c r="G21" s="20">
        <v>2300000</v>
      </c>
      <c r="H21" s="20">
        <v>2500000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1200000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159380000</v>
      </c>
      <c r="G30" s="19">
        <f>+G5+G6+G7+G20</f>
        <v>170621000</v>
      </c>
      <c r="H30" s="19">
        <f>+H5+H6+H7+H20</f>
        <v>181622000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33000</v>
      </c>
      <c r="G32" s="4">
        <f>SUM(G33:G38)</f>
        <v>10000000</v>
      </c>
      <c r="H32" s="4">
        <f>SUM(H33:H38)</f>
        <v>10000000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33000</v>
      </c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>
        <v>10000000</v>
      </c>
      <c r="H37" s="12">
        <v>10000000</v>
      </c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33000</v>
      </c>
      <c r="G41" s="31">
        <f>+G32+G39</f>
        <v>10000000</v>
      </c>
      <c r="H41" s="31">
        <f>+H32+H39</f>
        <v>10000000</v>
      </c>
    </row>
    <row r="42" spans="5:8" ht="14" x14ac:dyDescent="0.3">
      <c r="E42" s="30" t="s">
        <v>40</v>
      </c>
      <c r="F42" s="31">
        <f>+F30+F41</f>
        <v>159413000</v>
      </c>
      <c r="G42" s="31">
        <f>+G30+G41</f>
        <v>180621000</v>
      </c>
      <c r="H42" s="31">
        <f>+H30+H41</f>
        <v>191622000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8907000</v>
      </c>
      <c r="G45" s="5">
        <f>SUM(G47+G53+G59+G65+G71+G77+G83+G89+G95+G101+G107+G113)</f>
        <v>8566000</v>
      </c>
      <c r="H45" s="5">
        <f>SUM(H47+H53+H59+H65+H71+H77+H83+H89+H95+H101+H107+H113)</f>
        <v>8960000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8907000</v>
      </c>
      <c r="G53" s="4">
        <f>SUM(G54:G57)</f>
        <v>8566000</v>
      </c>
      <c r="H53" s="4">
        <f>SUM(H54:H57)</f>
        <v>8960000</v>
      </c>
    </row>
    <row r="54" spans="5:8" x14ac:dyDescent="0.25">
      <c r="E54" s="7" t="s">
        <v>92</v>
      </c>
      <c r="F54" s="8">
        <v>8907000</v>
      </c>
      <c r="G54" s="9">
        <v>8566000</v>
      </c>
      <c r="H54" s="10">
        <v>8960000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8907000</v>
      </c>
      <c r="G118" s="19">
        <f>SUM(G45)</f>
        <v>8566000</v>
      </c>
      <c r="H118" s="19">
        <f>SUM(H45)</f>
        <v>8960000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H250"/>
  <sheetViews>
    <sheetView showGridLines="0" topLeftCell="A18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68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99365000</v>
      </c>
      <c r="G5" s="4">
        <v>102401000</v>
      </c>
      <c r="H5" s="4">
        <v>104370000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59767000</v>
      </c>
      <c r="G7" s="5">
        <f>SUM(G8:G19)</f>
        <v>44180000</v>
      </c>
      <c r="H7" s="5">
        <f>SUM(H8:H19)</f>
        <v>46677000</v>
      </c>
    </row>
    <row r="8" spans="5:8" ht="13" x14ac:dyDescent="0.3">
      <c r="E8" s="27" t="s">
        <v>11</v>
      </c>
      <c r="F8" s="12">
        <v>23776000</v>
      </c>
      <c r="G8" s="12">
        <v>21180000</v>
      </c>
      <c r="H8" s="12">
        <v>22677000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3900000</v>
      </c>
      <c r="G11" s="12">
        <v>3000000</v>
      </c>
      <c r="H11" s="12">
        <v>3000000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>
        <v>16161000</v>
      </c>
      <c r="G15" s="12"/>
      <c r="H15" s="12"/>
    </row>
    <row r="16" spans="5:8" ht="13" x14ac:dyDescent="0.3">
      <c r="E16" s="27" t="s">
        <v>19</v>
      </c>
      <c r="F16" s="12">
        <v>15930000</v>
      </c>
      <c r="G16" s="12">
        <v>20000000</v>
      </c>
      <c r="H16" s="12">
        <v>21000000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4217000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1217000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163349000</v>
      </c>
      <c r="G30" s="19">
        <f>+G5+G6+G7+G20</f>
        <v>149581000</v>
      </c>
      <c r="H30" s="19">
        <f>+H5+H6+H7+H20</f>
        <v>154047000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33000</v>
      </c>
      <c r="G32" s="4">
        <f>SUM(G33:G38)</f>
        <v>10000000</v>
      </c>
      <c r="H32" s="4">
        <f>SUM(H33:H38)</f>
        <v>10000000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33000</v>
      </c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>
        <v>10000000</v>
      </c>
      <c r="H37" s="12">
        <v>10000000</v>
      </c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33000</v>
      </c>
      <c r="G41" s="31">
        <f>+G32+G39</f>
        <v>10000000</v>
      </c>
      <c r="H41" s="31">
        <f>+H32+H39</f>
        <v>10000000</v>
      </c>
    </row>
    <row r="42" spans="5:8" ht="14" x14ac:dyDescent="0.3">
      <c r="E42" s="30" t="s">
        <v>40</v>
      </c>
      <c r="F42" s="31">
        <f>+F30+F41</f>
        <v>163382000</v>
      </c>
      <c r="G42" s="31">
        <f>+G30+G41</f>
        <v>159581000</v>
      </c>
      <c r="H42" s="31">
        <f>+H30+H41</f>
        <v>164047000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3051000</v>
      </c>
      <c r="G45" s="5">
        <f>SUM(G47+G53+G59+G65+G71+G77+G83+G89+G95+G101+G107+G113)</f>
        <v>694000</v>
      </c>
      <c r="H45" s="5">
        <f>SUM(H47+H53+H59+H65+H71+H77+H83+H89+H95+H101+H107+H113)</f>
        <v>726000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3051000</v>
      </c>
      <c r="G53" s="4">
        <f>SUM(G54:G57)</f>
        <v>694000</v>
      </c>
      <c r="H53" s="4">
        <f>SUM(H54:H57)</f>
        <v>726000</v>
      </c>
    </row>
    <row r="54" spans="5:8" x14ac:dyDescent="0.25">
      <c r="E54" s="7" t="s">
        <v>92</v>
      </c>
      <c r="F54" s="8">
        <v>3051000</v>
      </c>
      <c r="G54" s="9">
        <v>694000</v>
      </c>
      <c r="H54" s="10">
        <v>726000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3051000</v>
      </c>
      <c r="G118" s="19">
        <f>SUM(G45)</f>
        <v>694000</v>
      </c>
      <c r="H118" s="19">
        <f>SUM(H45)</f>
        <v>726000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H250"/>
  <sheetViews>
    <sheetView showGridLines="0" topLeftCell="A16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69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168168000</v>
      </c>
      <c r="G5" s="4">
        <v>172975000</v>
      </c>
      <c r="H5" s="4">
        <v>175816000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59731000</v>
      </c>
      <c r="G7" s="5">
        <f>SUM(G8:G19)</f>
        <v>51072000</v>
      </c>
      <c r="H7" s="5">
        <f>SUM(H8:H19)</f>
        <v>59254000</v>
      </c>
    </row>
    <row r="8" spans="5:8" ht="13" x14ac:dyDescent="0.3">
      <c r="E8" s="27" t="s">
        <v>11</v>
      </c>
      <c r="F8" s="12">
        <v>26717000</v>
      </c>
      <c r="G8" s="12">
        <v>27852000</v>
      </c>
      <c r="H8" s="12">
        <v>29966000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17790000</v>
      </c>
      <c r="G11" s="12">
        <v>5000000</v>
      </c>
      <c r="H11" s="12">
        <v>5000000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15224000</v>
      </c>
      <c r="G16" s="12">
        <v>18220000</v>
      </c>
      <c r="H16" s="12">
        <v>24288000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7800000</v>
      </c>
      <c r="G20" s="4">
        <f>SUM(G21:G29)</f>
        <v>6600000</v>
      </c>
      <c r="H20" s="4">
        <f>SUM(H21:H29)</f>
        <v>7700000</v>
      </c>
    </row>
    <row r="21" spans="5:8" ht="13" x14ac:dyDescent="0.3">
      <c r="E21" s="27" t="s">
        <v>24</v>
      </c>
      <c r="F21" s="20">
        <v>2600000</v>
      </c>
      <c r="G21" s="20">
        <v>2600000</v>
      </c>
      <c r="H21" s="20">
        <v>2700000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1200000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>
        <v>4000000</v>
      </c>
      <c r="G26" s="12">
        <v>4000000</v>
      </c>
      <c r="H26" s="12">
        <v>5000000</v>
      </c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235699000</v>
      </c>
      <c r="G30" s="19">
        <f>+G5+G6+G7+G20</f>
        <v>230647000</v>
      </c>
      <c r="H30" s="19">
        <f>+H5+H6+H7+H20</f>
        <v>242770000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40033000</v>
      </c>
      <c r="G32" s="4">
        <f>SUM(G33:G38)</f>
        <v>54000000</v>
      </c>
      <c r="H32" s="4">
        <f>SUM(H33:H38)</f>
        <v>52300000</v>
      </c>
    </row>
    <row r="33" spans="5:8" ht="13" x14ac:dyDescent="0.3">
      <c r="E33" s="27" t="s">
        <v>18</v>
      </c>
      <c r="F33" s="12">
        <v>40000000</v>
      </c>
      <c r="G33" s="12">
        <v>54000000</v>
      </c>
      <c r="H33" s="12">
        <v>52300000</v>
      </c>
    </row>
    <row r="34" spans="5:8" ht="13" x14ac:dyDescent="0.3">
      <c r="E34" s="27" t="s">
        <v>36</v>
      </c>
      <c r="F34" s="12">
        <v>33000</v>
      </c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40033000</v>
      </c>
      <c r="G41" s="31">
        <f>+G32+G39</f>
        <v>54000000</v>
      </c>
      <c r="H41" s="31">
        <f>+H32+H39</f>
        <v>52300000</v>
      </c>
    </row>
    <row r="42" spans="5:8" ht="14" x14ac:dyDescent="0.3">
      <c r="E42" s="30" t="s">
        <v>40</v>
      </c>
      <c r="F42" s="31">
        <f>+F30+F41</f>
        <v>275732000</v>
      </c>
      <c r="G42" s="31">
        <f>+G30+G41</f>
        <v>284647000</v>
      </c>
      <c r="H42" s="31">
        <f>+H30+H41</f>
        <v>295070000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8802000</v>
      </c>
      <c r="G45" s="5">
        <f>SUM(G47+G53+G59+G65+G71+G77+G83+G89+G95+G101+G107+G113)</f>
        <v>8984000</v>
      </c>
      <c r="H45" s="5">
        <f>SUM(H47+H53+H59+H65+H71+H77+H83+H89+H95+H101+H107+H113)</f>
        <v>9397000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8802000</v>
      </c>
      <c r="G53" s="4">
        <f>SUM(G54:G57)</f>
        <v>8984000</v>
      </c>
      <c r="H53" s="4">
        <f>SUM(H54:H57)</f>
        <v>9397000</v>
      </c>
    </row>
    <row r="54" spans="5:8" x14ac:dyDescent="0.25">
      <c r="E54" s="7" t="s">
        <v>92</v>
      </c>
      <c r="F54" s="8">
        <v>8802000</v>
      </c>
      <c r="G54" s="9">
        <v>8984000</v>
      </c>
      <c r="H54" s="10">
        <v>9397000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8802000</v>
      </c>
      <c r="G118" s="19">
        <f>SUM(G45)</f>
        <v>8984000</v>
      </c>
      <c r="H118" s="19">
        <f>SUM(H45)</f>
        <v>9397000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E1:H250"/>
  <sheetViews>
    <sheetView showGridLines="0" topLeftCell="A24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70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79467000</v>
      </c>
      <c r="G5" s="4">
        <v>81546000</v>
      </c>
      <c r="H5" s="4">
        <v>82648000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40696000</v>
      </c>
      <c r="G7" s="5">
        <f>SUM(G8:G19)</f>
        <v>48523000</v>
      </c>
      <c r="H7" s="5">
        <f>SUM(H8:H19)</f>
        <v>52361000</v>
      </c>
    </row>
    <row r="8" spans="5:8" ht="13" x14ac:dyDescent="0.3">
      <c r="E8" s="27" t="s">
        <v>11</v>
      </c>
      <c r="F8" s="12">
        <v>18587000</v>
      </c>
      <c r="G8" s="12">
        <v>19298000</v>
      </c>
      <c r="H8" s="12">
        <v>20621000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>
        <v>5445000</v>
      </c>
      <c r="H11" s="12">
        <v>5000000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22109000</v>
      </c>
      <c r="G16" s="12">
        <v>23780000</v>
      </c>
      <c r="H16" s="12">
        <v>26740000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4200000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1200000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124363000</v>
      </c>
      <c r="G30" s="19">
        <f>+G5+G6+G7+G20</f>
        <v>133069000</v>
      </c>
      <c r="H30" s="19">
        <f>+H5+H6+H7+H20</f>
        <v>138009000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43033000</v>
      </c>
      <c r="G32" s="4">
        <f>SUM(G33:G38)</f>
        <v>50000000</v>
      </c>
      <c r="H32" s="4">
        <f>SUM(H33:H38)</f>
        <v>62760000</v>
      </c>
    </row>
    <row r="33" spans="5:8" ht="13" x14ac:dyDescent="0.3">
      <c r="E33" s="27" t="s">
        <v>18</v>
      </c>
      <c r="F33" s="12">
        <v>43000000</v>
      </c>
      <c r="G33" s="12">
        <v>50000000</v>
      </c>
      <c r="H33" s="12">
        <v>62760000</v>
      </c>
    </row>
    <row r="34" spans="5:8" ht="13" x14ac:dyDescent="0.3">
      <c r="E34" s="27" t="s">
        <v>36</v>
      </c>
      <c r="F34" s="12">
        <v>33000</v>
      </c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43033000</v>
      </c>
      <c r="G41" s="31">
        <f>+G32+G39</f>
        <v>50000000</v>
      </c>
      <c r="H41" s="31">
        <f>+H32+H39</f>
        <v>62760000</v>
      </c>
    </row>
    <row r="42" spans="5:8" ht="14" x14ac:dyDescent="0.3">
      <c r="E42" s="30" t="s">
        <v>40</v>
      </c>
      <c r="F42" s="31">
        <f>+F30+F41</f>
        <v>167396000</v>
      </c>
      <c r="G42" s="31">
        <f>+G30+G41</f>
        <v>183069000</v>
      </c>
      <c r="H42" s="31">
        <f>+H30+H41</f>
        <v>200769000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474000</v>
      </c>
      <c r="G45" s="5">
        <f>SUM(G47+G53+G59+G65+G71+G77+G83+G89+G95+G101+G107+G113)</f>
        <v>474000</v>
      </c>
      <c r="H45" s="5">
        <f>SUM(H47+H53+H59+H65+H71+H77+H83+H89+H95+H101+H107+H113)</f>
        <v>496000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474000</v>
      </c>
      <c r="G53" s="4">
        <f>SUM(G54:G57)</f>
        <v>474000</v>
      </c>
      <c r="H53" s="4">
        <f>SUM(H54:H57)</f>
        <v>496000</v>
      </c>
    </row>
    <row r="54" spans="5:8" x14ac:dyDescent="0.25">
      <c r="E54" s="7" t="s">
        <v>92</v>
      </c>
      <c r="F54" s="8">
        <v>474000</v>
      </c>
      <c r="G54" s="9">
        <v>474000</v>
      </c>
      <c r="H54" s="10">
        <v>496000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474000</v>
      </c>
      <c r="G118" s="19">
        <f>SUM(G45)</f>
        <v>474000</v>
      </c>
      <c r="H118" s="19">
        <f>SUM(H45)</f>
        <v>496000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E1:H250"/>
  <sheetViews>
    <sheetView showGridLines="0" topLeftCell="A18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71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102959000</v>
      </c>
      <c r="G5" s="4">
        <v>105664000</v>
      </c>
      <c r="H5" s="4">
        <v>107094000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46020000</v>
      </c>
      <c r="G7" s="5">
        <f>SUM(G8:G19)</f>
        <v>38934000</v>
      </c>
      <c r="H7" s="5">
        <f>SUM(H8:H19)</f>
        <v>44203000</v>
      </c>
    </row>
    <row r="8" spans="5:8" ht="13" x14ac:dyDescent="0.3">
      <c r="E8" s="27" t="s">
        <v>11</v>
      </c>
      <c r="F8" s="12">
        <v>28563000</v>
      </c>
      <c r="G8" s="12">
        <v>19273000</v>
      </c>
      <c r="H8" s="12">
        <v>20593000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501000</v>
      </c>
      <c r="G11" s="12">
        <v>1221000</v>
      </c>
      <c r="H11" s="12">
        <v>1500000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16956000</v>
      </c>
      <c r="G16" s="12">
        <v>18440000</v>
      </c>
      <c r="H16" s="12">
        <v>22110000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3435000</v>
      </c>
      <c r="G20" s="4">
        <f>SUM(G21:G29)</f>
        <v>2100000</v>
      </c>
      <c r="H20" s="4">
        <f>SUM(H21:H29)</f>
        <v>2300000</v>
      </c>
    </row>
    <row r="21" spans="5:8" ht="13" x14ac:dyDescent="0.3">
      <c r="E21" s="27" t="s">
        <v>24</v>
      </c>
      <c r="F21" s="20">
        <v>2100000</v>
      </c>
      <c r="G21" s="20">
        <v>2100000</v>
      </c>
      <c r="H21" s="20">
        <v>2300000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1335000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152414000</v>
      </c>
      <c r="G30" s="19">
        <f>+G5+G6+G7+G20</f>
        <v>146698000</v>
      </c>
      <c r="H30" s="19">
        <f>+H5+H6+H7+H20</f>
        <v>153597000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10512000</v>
      </c>
      <c r="G32" s="4">
        <f>SUM(G33:G38)</f>
        <v>153000</v>
      </c>
      <c r="H32" s="4">
        <f>SUM(H33:H38)</f>
        <v>0</v>
      </c>
    </row>
    <row r="33" spans="5:8" ht="13" x14ac:dyDescent="0.3">
      <c r="E33" s="27" t="s">
        <v>18</v>
      </c>
      <c r="F33" s="12">
        <v>10447000</v>
      </c>
      <c r="G33" s="12"/>
      <c r="H33" s="12"/>
    </row>
    <row r="34" spans="5:8" ht="13" x14ac:dyDescent="0.3">
      <c r="E34" s="27" t="s">
        <v>36</v>
      </c>
      <c r="F34" s="12">
        <v>65000</v>
      </c>
      <c r="G34" s="12">
        <v>153000</v>
      </c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10512000</v>
      </c>
      <c r="G41" s="31">
        <f>+G32+G39</f>
        <v>153000</v>
      </c>
      <c r="H41" s="31">
        <f>+H32+H39</f>
        <v>0</v>
      </c>
    </row>
    <row r="42" spans="5:8" ht="14" x14ac:dyDescent="0.3">
      <c r="E42" s="30" t="s">
        <v>40</v>
      </c>
      <c r="F42" s="31">
        <f>+F30+F41</f>
        <v>162926000</v>
      </c>
      <c r="G42" s="31">
        <f>+G30+G41</f>
        <v>146851000</v>
      </c>
      <c r="H42" s="31">
        <f>+H30+H41</f>
        <v>153597000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3738000</v>
      </c>
      <c r="G45" s="5">
        <f>SUM(G47+G53+G59+G65+G71+G77+G83+G89+G95+G101+G107+G113)</f>
        <v>3105000</v>
      </c>
      <c r="H45" s="5">
        <f>SUM(H47+H53+H59+H65+H71+H77+H83+H89+H95+H101+H107+H113)</f>
        <v>3248000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3738000</v>
      </c>
      <c r="G53" s="4">
        <f>SUM(G54:G57)</f>
        <v>3105000</v>
      </c>
      <c r="H53" s="4">
        <f>SUM(H54:H57)</f>
        <v>3248000</v>
      </c>
    </row>
    <row r="54" spans="5:8" x14ac:dyDescent="0.25">
      <c r="E54" s="7" t="s">
        <v>92</v>
      </c>
      <c r="F54" s="8">
        <v>3738000</v>
      </c>
      <c r="G54" s="9">
        <v>3105000</v>
      </c>
      <c r="H54" s="10">
        <v>3248000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3738000</v>
      </c>
      <c r="G118" s="19">
        <f>SUM(G45)</f>
        <v>3105000</v>
      </c>
      <c r="H118" s="19">
        <f>SUM(H45)</f>
        <v>3248000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1:H250"/>
  <sheetViews>
    <sheetView showGridLines="0" topLeftCell="E20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72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733077000</v>
      </c>
      <c r="G5" s="4">
        <v>777846000</v>
      </c>
      <c r="H5" s="4">
        <v>822985000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183574000</v>
      </c>
      <c r="G7" s="5">
        <f>SUM(G8:G19)</f>
        <v>191346000</v>
      </c>
      <c r="H7" s="5">
        <f>SUM(H8:H19)</f>
        <v>207643000</v>
      </c>
    </row>
    <row r="8" spans="5:8" ht="13" x14ac:dyDescent="0.3">
      <c r="E8" s="27" t="s">
        <v>11</v>
      </c>
      <c r="F8" s="12">
        <v>139514000</v>
      </c>
      <c r="G8" s="12">
        <v>146549000</v>
      </c>
      <c r="H8" s="12">
        <v>159643000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26092000</v>
      </c>
      <c r="G11" s="12">
        <v>19800000</v>
      </c>
      <c r="H11" s="12">
        <v>20000000</v>
      </c>
    </row>
    <row r="12" spans="5:8" ht="13" x14ac:dyDescent="0.3">
      <c r="E12" s="27" t="s">
        <v>15</v>
      </c>
      <c r="F12" s="20"/>
      <c r="G12" s="20">
        <v>1000000</v>
      </c>
      <c r="H12" s="20">
        <v>1000000</v>
      </c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17968000</v>
      </c>
      <c r="G16" s="12">
        <v>23997000</v>
      </c>
      <c r="H16" s="12">
        <v>27000000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4460000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1460000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921111000</v>
      </c>
      <c r="G30" s="19">
        <f>+G5+G6+G7+G20</f>
        <v>972192000</v>
      </c>
      <c r="H30" s="19">
        <f>+H5+H6+H7+H20</f>
        <v>1033628000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216621000</v>
      </c>
      <c r="G32" s="4">
        <f>SUM(G33:G38)</f>
        <v>255017000</v>
      </c>
      <c r="H32" s="4">
        <f>SUM(H33:H38)</f>
        <v>184799000</v>
      </c>
    </row>
    <row r="33" spans="5:8" ht="13" x14ac:dyDescent="0.3">
      <c r="E33" s="27" t="s">
        <v>18</v>
      </c>
      <c r="F33" s="12">
        <v>201000000</v>
      </c>
      <c r="G33" s="12">
        <v>250000000</v>
      </c>
      <c r="H33" s="12">
        <v>184699000</v>
      </c>
    </row>
    <row r="34" spans="5:8" ht="13" x14ac:dyDescent="0.3">
      <c r="E34" s="27" t="s">
        <v>36</v>
      </c>
      <c r="F34" s="12">
        <v>14121000</v>
      </c>
      <c r="G34" s="12">
        <v>4917000</v>
      </c>
      <c r="H34" s="12"/>
    </row>
    <row r="35" spans="5:8" ht="13" x14ac:dyDescent="0.3">
      <c r="E35" s="27" t="s">
        <v>37</v>
      </c>
      <c r="F35" s="12">
        <v>1500000</v>
      </c>
      <c r="G35" s="12">
        <v>100000</v>
      </c>
      <c r="H35" s="12">
        <v>100000</v>
      </c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216621000</v>
      </c>
      <c r="G41" s="31">
        <f>+G32+G39</f>
        <v>255017000</v>
      </c>
      <c r="H41" s="31">
        <f>+H32+H39</f>
        <v>184799000</v>
      </c>
    </row>
    <row r="42" spans="5:8" ht="14" x14ac:dyDescent="0.3">
      <c r="E42" s="30" t="s">
        <v>40</v>
      </c>
      <c r="F42" s="31">
        <f>+F30+F41</f>
        <v>1137732000</v>
      </c>
      <c r="G42" s="31">
        <f>+G30+G41</f>
        <v>1227209000</v>
      </c>
      <c r="H42" s="31">
        <f>+H30+H41</f>
        <v>1218427000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139560000</v>
      </c>
      <c r="G45" s="5">
        <f>SUM(G47+G53+G59+G65+G71+G77+G83+G89+G95+G101+G107+G113)</f>
        <v>160388000</v>
      </c>
      <c r="H45" s="5">
        <f>SUM(H47+H53+H59+H65+H71+H77+H83+H89+H95+H101+H107+H113)</f>
        <v>167766000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139560000</v>
      </c>
      <c r="G53" s="4">
        <f>SUM(G54:G57)</f>
        <v>160388000</v>
      </c>
      <c r="H53" s="4">
        <f>SUM(H54:H57)</f>
        <v>167766000</v>
      </c>
    </row>
    <row r="54" spans="5:8" x14ac:dyDescent="0.25">
      <c r="E54" s="7" t="s">
        <v>92</v>
      </c>
      <c r="F54" s="8">
        <v>139560000</v>
      </c>
      <c r="G54" s="9">
        <v>160388000</v>
      </c>
      <c r="H54" s="10">
        <v>167766000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139560000</v>
      </c>
      <c r="G118" s="19">
        <f>SUM(G45)</f>
        <v>160388000</v>
      </c>
      <c r="H118" s="19">
        <f>SUM(H45)</f>
        <v>167766000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1:H250"/>
  <sheetViews>
    <sheetView showGridLines="0" topLeftCell="E16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73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163318000</v>
      </c>
      <c r="G5" s="4">
        <v>168522000</v>
      </c>
      <c r="H5" s="4">
        <v>172029000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61429000</v>
      </c>
      <c r="G7" s="5">
        <f>SUM(G8:G19)</f>
        <v>61240000</v>
      </c>
      <c r="H7" s="5">
        <f>SUM(H8:H19)</f>
        <v>66558000</v>
      </c>
    </row>
    <row r="8" spans="5:8" ht="13" x14ac:dyDescent="0.3">
      <c r="E8" s="27" t="s">
        <v>11</v>
      </c>
      <c r="F8" s="12">
        <v>44050000</v>
      </c>
      <c r="G8" s="12">
        <v>35570000</v>
      </c>
      <c r="H8" s="12">
        <v>38398000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>
        <v>3300000</v>
      </c>
      <c r="H11" s="12">
        <v>3500000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17379000</v>
      </c>
      <c r="G16" s="12">
        <v>22370000</v>
      </c>
      <c r="H16" s="12">
        <v>24660000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9200000</v>
      </c>
      <c r="G20" s="4">
        <f>SUM(G21:G29)</f>
        <v>8000000</v>
      </c>
      <c r="H20" s="4">
        <f>SUM(H21:H29)</f>
        <v>8000000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1200000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>
        <v>5000000</v>
      </c>
      <c r="G26" s="12">
        <v>5000000</v>
      </c>
      <c r="H26" s="12">
        <v>5000000</v>
      </c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233947000</v>
      </c>
      <c r="G30" s="19">
        <f>+G5+G6+G7+G20</f>
        <v>237762000</v>
      </c>
      <c r="H30" s="19">
        <f>+H5+H6+H7+H20</f>
        <v>246587000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49000</v>
      </c>
      <c r="G32" s="4">
        <f>SUM(G33:G38)</f>
        <v>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49000</v>
      </c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49000</v>
      </c>
      <c r="G41" s="31">
        <f>+G32+G39</f>
        <v>0</v>
      </c>
      <c r="H41" s="31">
        <f>+H32+H39</f>
        <v>0</v>
      </c>
    </row>
    <row r="42" spans="5:8" ht="14" x14ac:dyDescent="0.3">
      <c r="E42" s="30" t="s">
        <v>40</v>
      </c>
      <c r="F42" s="31">
        <f>+F30+F41</f>
        <v>233996000</v>
      </c>
      <c r="G42" s="31">
        <f>+G30+G41</f>
        <v>237762000</v>
      </c>
      <c r="H42" s="31">
        <f>+H30+H41</f>
        <v>246587000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5172000</v>
      </c>
      <c r="G45" s="5">
        <f>SUM(G47+G53+G59+G65+G71+G77+G83+G89+G95+G101+G107+G113)</f>
        <v>5951000</v>
      </c>
      <c r="H45" s="5">
        <f>SUM(H47+H53+H59+H65+H71+H77+H83+H89+H95+H101+H107+H113)</f>
        <v>6225000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5172000</v>
      </c>
      <c r="G53" s="4">
        <f>SUM(G54:G57)</f>
        <v>5951000</v>
      </c>
      <c r="H53" s="4">
        <f>SUM(H54:H57)</f>
        <v>6225000</v>
      </c>
    </row>
    <row r="54" spans="5:8" x14ac:dyDescent="0.25">
      <c r="E54" s="7" t="s">
        <v>92</v>
      </c>
      <c r="F54" s="8">
        <v>5172000</v>
      </c>
      <c r="G54" s="9">
        <v>5951000</v>
      </c>
      <c r="H54" s="10">
        <v>6225000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5172000</v>
      </c>
      <c r="G118" s="19">
        <f>SUM(G45)</f>
        <v>5951000</v>
      </c>
      <c r="H118" s="19">
        <f>SUM(H45)</f>
        <v>6225000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E1:H250"/>
  <sheetViews>
    <sheetView showGridLines="0" topLeftCell="A27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74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267230000</v>
      </c>
      <c r="G5" s="4">
        <v>276616000</v>
      </c>
      <c r="H5" s="4">
        <v>283533000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218681000</v>
      </c>
      <c r="G7" s="5">
        <f>SUM(G8:G19)</f>
        <v>158143000</v>
      </c>
      <c r="H7" s="5">
        <f>SUM(H8:H19)</f>
        <v>129045000</v>
      </c>
    </row>
    <row r="8" spans="5:8" ht="13" x14ac:dyDescent="0.3">
      <c r="E8" s="27" t="s">
        <v>11</v>
      </c>
      <c r="F8" s="12">
        <v>54722000</v>
      </c>
      <c r="G8" s="12">
        <v>57323000</v>
      </c>
      <c r="H8" s="12">
        <v>62163000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>
        <v>5280000</v>
      </c>
      <c r="H11" s="12">
        <v>4770000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>
        <v>143951000</v>
      </c>
      <c r="G15" s="12">
        <v>70000000</v>
      </c>
      <c r="H15" s="12">
        <v>34222000</v>
      </c>
    </row>
    <row r="16" spans="5:8" ht="13" x14ac:dyDescent="0.3">
      <c r="E16" s="27" t="s">
        <v>19</v>
      </c>
      <c r="F16" s="12">
        <v>20008000</v>
      </c>
      <c r="G16" s="12">
        <v>25540000</v>
      </c>
      <c r="H16" s="12">
        <v>27890000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3394000</v>
      </c>
      <c r="G20" s="4">
        <f>SUM(G21:G29)</f>
        <v>2000000</v>
      </c>
      <c r="H20" s="4">
        <f>SUM(H21:H29)</f>
        <v>2200000</v>
      </c>
    </row>
    <row r="21" spans="5:8" ht="13" x14ac:dyDescent="0.3">
      <c r="E21" s="27" t="s">
        <v>24</v>
      </c>
      <c r="F21" s="20">
        <v>2000000</v>
      </c>
      <c r="G21" s="20">
        <v>2000000</v>
      </c>
      <c r="H21" s="20">
        <v>2200000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1394000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489305000</v>
      </c>
      <c r="G30" s="19">
        <f>+G5+G6+G7+G20</f>
        <v>436759000</v>
      </c>
      <c r="H30" s="19">
        <f>+H5+H6+H7+H20</f>
        <v>414778000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47163000</v>
      </c>
      <c r="G32" s="4">
        <f>SUM(G33:G38)</f>
        <v>2526000</v>
      </c>
      <c r="H32" s="4">
        <f>SUM(H33:H38)</f>
        <v>198000</v>
      </c>
    </row>
    <row r="33" spans="5:8" ht="13" x14ac:dyDescent="0.3">
      <c r="E33" s="27" t="s">
        <v>18</v>
      </c>
      <c r="F33" s="12">
        <v>20000000</v>
      </c>
      <c r="G33" s="12"/>
      <c r="H33" s="12"/>
    </row>
    <row r="34" spans="5:8" ht="13" x14ac:dyDescent="0.3">
      <c r="E34" s="27" t="s">
        <v>36</v>
      </c>
      <c r="F34" s="12">
        <v>7163000</v>
      </c>
      <c r="G34" s="12">
        <v>2526000</v>
      </c>
      <c r="H34" s="12">
        <v>198000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>
        <v>20000000</v>
      </c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47163000</v>
      </c>
      <c r="G41" s="31">
        <f>+G32+G39</f>
        <v>2526000</v>
      </c>
      <c r="H41" s="31">
        <f>+H32+H39</f>
        <v>198000</v>
      </c>
    </row>
    <row r="42" spans="5:8" ht="14" x14ac:dyDescent="0.3">
      <c r="E42" s="30" t="s">
        <v>40</v>
      </c>
      <c r="F42" s="31">
        <f>+F30+F41</f>
        <v>536468000</v>
      </c>
      <c r="G42" s="31">
        <f>+G30+G41</f>
        <v>439285000</v>
      </c>
      <c r="H42" s="31">
        <f>+H30+H41</f>
        <v>414976000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16989000</v>
      </c>
      <c r="G45" s="5">
        <f>SUM(G47+G53+G59+G65+G71+G77+G83+G89+G95+G101+G107+G113)</f>
        <v>16863000</v>
      </c>
      <c r="H45" s="5">
        <f>SUM(H47+H53+H59+H65+H71+H77+H83+H89+H95+H101+H107+H113)</f>
        <v>17639000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16989000</v>
      </c>
      <c r="G53" s="4">
        <f>SUM(G54:G57)</f>
        <v>16863000</v>
      </c>
      <c r="H53" s="4">
        <f>SUM(H54:H57)</f>
        <v>17639000</v>
      </c>
    </row>
    <row r="54" spans="5:8" x14ac:dyDescent="0.25">
      <c r="E54" s="7" t="s">
        <v>92</v>
      </c>
      <c r="F54" s="8">
        <v>16989000</v>
      </c>
      <c r="G54" s="9">
        <v>16863000</v>
      </c>
      <c r="H54" s="10">
        <v>17639000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16989000</v>
      </c>
      <c r="G118" s="19">
        <f>SUM(G45)</f>
        <v>16863000</v>
      </c>
      <c r="H118" s="19">
        <f>SUM(H45)</f>
        <v>17639000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E1:H250"/>
  <sheetViews>
    <sheetView showGridLines="0" topLeftCell="E35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75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246088000</v>
      </c>
      <c r="G5" s="4">
        <v>259213000</v>
      </c>
      <c r="H5" s="4">
        <v>271732000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63510000</v>
      </c>
      <c r="G7" s="5">
        <f>SUM(G8:G19)</f>
        <v>74729000</v>
      </c>
      <c r="H7" s="5">
        <f>SUM(H8:H19)</f>
        <v>81115000</v>
      </c>
    </row>
    <row r="8" spans="5:8" ht="13" x14ac:dyDescent="0.3">
      <c r="E8" s="27" t="s">
        <v>11</v>
      </c>
      <c r="F8" s="12">
        <v>44678000</v>
      </c>
      <c r="G8" s="12">
        <v>46753000</v>
      </c>
      <c r="H8" s="12">
        <v>50615000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>
        <v>3300000</v>
      </c>
      <c r="H11" s="12">
        <v>3500000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18832000</v>
      </c>
      <c r="G16" s="12">
        <v>24676000</v>
      </c>
      <c r="H16" s="12">
        <v>27000000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4252000</v>
      </c>
      <c r="G20" s="4">
        <f>SUM(G21:G29)</f>
        <v>2700000</v>
      </c>
      <c r="H20" s="4">
        <f>SUM(H21:H29)</f>
        <v>2800000</v>
      </c>
    </row>
    <row r="21" spans="5:8" ht="13" x14ac:dyDescent="0.3">
      <c r="E21" s="27" t="s">
        <v>24</v>
      </c>
      <c r="F21" s="20">
        <v>2700000</v>
      </c>
      <c r="G21" s="20">
        <v>2700000</v>
      </c>
      <c r="H21" s="20">
        <v>2800000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1552000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313850000</v>
      </c>
      <c r="G30" s="19">
        <f>+G5+G6+G7+G20</f>
        <v>336642000</v>
      </c>
      <c r="H30" s="19">
        <f>+H5+H6+H7+H20</f>
        <v>355647000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50371000</v>
      </c>
      <c r="G32" s="4">
        <f>SUM(G33:G38)</f>
        <v>65063000</v>
      </c>
      <c r="H32" s="4">
        <f>SUM(H33:H38)</f>
        <v>71285000</v>
      </c>
    </row>
    <row r="33" spans="5:8" ht="13" x14ac:dyDescent="0.3">
      <c r="E33" s="27" t="s">
        <v>18</v>
      </c>
      <c r="F33" s="12">
        <v>50000000</v>
      </c>
      <c r="G33" s="12">
        <v>60000000</v>
      </c>
      <c r="H33" s="12">
        <v>60000000</v>
      </c>
    </row>
    <row r="34" spans="5:8" ht="13" x14ac:dyDescent="0.3">
      <c r="E34" s="27" t="s">
        <v>36</v>
      </c>
      <c r="F34" s="12">
        <v>371000</v>
      </c>
      <c r="G34" s="12">
        <v>5063000</v>
      </c>
      <c r="H34" s="12">
        <v>11285000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50371000</v>
      </c>
      <c r="G41" s="31">
        <f>+G32+G39</f>
        <v>65063000</v>
      </c>
      <c r="H41" s="31">
        <f>+H32+H39</f>
        <v>71285000</v>
      </c>
    </row>
    <row r="42" spans="5:8" ht="14" x14ac:dyDescent="0.3">
      <c r="E42" s="30" t="s">
        <v>40</v>
      </c>
      <c r="F42" s="31">
        <f>+F30+F41</f>
        <v>364221000</v>
      </c>
      <c r="G42" s="31">
        <f>+G30+G41</f>
        <v>401705000</v>
      </c>
      <c r="H42" s="31">
        <f>+H30+H41</f>
        <v>426932000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16435000</v>
      </c>
      <c r="G45" s="5">
        <f>SUM(G47+G53+G59+G65+G71+G77+G83+G89+G95+G101+G107+G113)</f>
        <v>17900000</v>
      </c>
      <c r="H45" s="5">
        <f>SUM(H47+H53+H59+H65+H71+H77+H83+H89+H95+H101+H107+H113)</f>
        <v>18539000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12435000</v>
      </c>
      <c r="G53" s="4">
        <f>SUM(G54:G57)</f>
        <v>13900000</v>
      </c>
      <c r="H53" s="4">
        <f>SUM(H54:H57)</f>
        <v>14539000</v>
      </c>
    </row>
    <row r="54" spans="5:8" x14ac:dyDescent="0.25">
      <c r="E54" s="7" t="s">
        <v>92</v>
      </c>
      <c r="F54" s="8">
        <v>12435000</v>
      </c>
      <c r="G54" s="9">
        <v>13900000</v>
      </c>
      <c r="H54" s="10">
        <v>14539000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4000000</v>
      </c>
      <c r="G59" s="4">
        <f>SUM(G60:G63)</f>
        <v>4000000</v>
      </c>
      <c r="H59" s="4">
        <f>SUM(H60:H63)</f>
        <v>4000000</v>
      </c>
    </row>
    <row r="60" spans="5:8" x14ac:dyDescent="0.25">
      <c r="E60" s="7" t="s">
        <v>94</v>
      </c>
      <c r="F60" s="8">
        <v>4000000</v>
      </c>
      <c r="G60" s="9">
        <v>4000000</v>
      </c>
      <c r="H60" s="10">
        <v>4000000</v>
      </c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16435000</v>
      </c>
      <c r="G118" s="19">
        <f>SUM(G45)</f>
        <v>17900000</v>
      </c>
      <c r="H118" s="19">
        <f>SUM(H45)</f>
        <v>18539000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E1:H250"/>
  <sheetViews>
    <sheetView showGridLines="0" topLeftCell="E37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76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138783000</v>
      </c>
      <c r="G5" s="4">
        <v>143781000</v>
      </c>
      <c r="H5" s="4">
        <v>147561000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56149000</v>
      </c>
      <c r="G7" s="5">
        <f>SUM(G8:G19)</f>
        <v>55667000</v>
      </c>
      <c r="H7" s="5">
        <f>SUM(H8:H19)</f>
        <v>57941000</v>
      </c>
    </row>
    <row r="8" spans="5:8" ht="13" x14ac:dyDescent="0.3">
      <c r="E8" s="27" t="s">
        <v>11</v>
      </c>
      <c r="F8" s="12">
        <v>28966000</v>
      </c>
      <c r="G8" s="12">
        <v>30219000</v>
      </c>
      <c r="H8" s="12">
        <v>32552000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7183000</v>
      </c>
      <c r="G11" s="12">
        <v>5000000</v>
      </c>
      <c r="H11" s="12">
        <v>4000000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20000000</v>
      </c>
      <c r="G16" s="12">
        <v>20448000</v>
      </c>
      <c r="H16" s="12">
        <v>21389000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4000000</v>
      </c>
      <c r="G20" s="4">
        <f>SUM(G21:G29)</f>
        <v>2800000</v>
      </c>
      <c r="H20" s="4">
        <f>SUM(H21:H29)</f>
        <v>2900000</v>
      </c>
    </row>
    <row r="21" spans="5:8" ht="13" x14ac:dyDescent="0.3">
      <c r="E21" s="27" t="s">
        <v>24</v>
      </c>
      <c r="F21" s="20">
        <v>2800000</v>
      </c>
      <c r="G21" s="20">
        <v>2800000</v>
      </c>
      <c r="H21" s="20">
        <v>2900000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1200000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198932000</v>
      </c>
      <c r="G30" s="19">
        <f>+G5+G6+G7+G20</f>
        <v>202248000</v>
      </c>
      <c r="H30" s="19">
        <f>+H5+H6+H7+H20</f>
        <v>208402000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75065000</v>
      </c>
      <c r="G32" s="4">
        <f>SUM(G33:G38)</f>
        <v>117891000</v>
      </c>
      <c r="H32" s="4">
        <f>SUM(H33:H38)</f>
        <v>170322000</v>
      </c>
    </row>
    <row r="33" spans="5:8" ht="13" x14ac:dyDescent="0.3">
      <c r="E33" s="27" t="s">
        <v>18</v>
      </c>
      <c r="F33" s="12">
        <v>75000000</v>
      </c>
      <c r="G33" s="12">
        <v>110000000</v>
      </c>
      <c r="H33" s="12">
        <v>160570000</v>
      </c>
    </row>
    <row r="34" spans="5:8" ht="13" x14ac:dyDescent="0.3">
      <c r="E34" s="27" t="s">
        <v>36</v>
      </c>
      <c r="F34" s="12">
        <v>65000</v>
      </c>
      <c r="G34" s="12">
        <v>7891000</v>
      </c>
      <c r="H34" s="12">
        <v>9752000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75065000</v>
      </c>
      <c r="G41" s="31">
        <f>+G32+G39</f>
        <v>117891000</v>
      </c>
      <c r="H41" s="31">
        <f>+H32+H39</f>
        <v>170322000</v>
      </c>
    </row>
    <row r="42" spans="5:8" ht="14" x14ac:dyDescent="0.3">
      <c r="E42" s="30" t="s">
        <v>40</v>
      </c>
      <c r="F42" s="31">
        <f>+F30+F41</f>
        <v>273997000</v>
      </c>
      <c r="G42" s="31">
        <f>+G30+G41</f>
        <v>320139000</v>
      </c>
      <c r="H42" s="31">
        <f>+H30+H41</f>
        <v>378724000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1230000</v>
      </c>
      <c r="G45" s="5">
        <f>SUM(G47+G53+G59+G65+G71+G77+G83+G89+G95+G101+G107+G113)</f>
        <v>929000</v>
      </c>
      <c r="H45" s="5">
        <f>SUM(H47+H53+H59+H65+H71+H77+H83+H89+H95+H101+H107+H113)</f>
        <v>972000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1230000</v>
      </c>
      <c r="G53" s="4">
        <f>SUM(G54:G57)</f>
        <v>929000</v>
      </c>
      <c r="H53" s="4">
        <f>SUM(H54:H57)</f>
        <v>972000</v>
      </c>
    </row>
    <row r="54" spans="5:8" x14ac:dyDescent="0.25">
      <c r="E54" s="7" t="s">
        <v>92</v>
      </c>
      <c r="F54" s="8">
        <v>1230000</v>
      </c>
      <c r="G54" s="9">
        <v>929000</v>
      </c>
      <c r="H54" s="10">
        <v>972000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1230000</v>
      </c>
      <c r="G118" s="19">
        <f>SUM(G45)</f>
        <v>929000</v>
      </c>
      <c r="H118" s="19">
        <f>SUM(H45)</f>
        <v>972000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E1:H250"/>
  <sheetViews>
    <sheetView showGridLines="0" topLeftCell="D40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77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851701000</v>
      </c>
      <c r="G5" s="4">
        <v>876263000</v>
      </c>
      <c r="H5" s="4">
        <v>890621000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235913000</v>
      </c>
      <c r="G7" s="5">
        <f>SUM(G8:G19)</f>
        <v>256128000</v>
      </c>
      <c r="H7" s="5">
        <f>SUM(H8:H19)</f>
        <v>277148000</v>
      </c>
    </row>
    <row r="8" spans="5:8" ht="13" x14ac:dyDescent="0.3">
      <c r="E8" s="27" t="s">
        <v>11</v>
      </c>
      <c r="F8" s="12">
        <v>198403000</v>
      </c>
      <c r="G8" s="12">
        <v>200100000</v>
      </c>
      <c r="H8" s="12">
        <v>218148000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>
        <v>3300000</v>
      </c>
      <c r="H11" s="12">
        <v>3000000</v>
      </c>
    </row>
    <row r="12" spans="5:8" ht="13" x14ac:dyDescent="0.3">
      <c r="E12" s="27" t="s">
        <v>15</v>
      </c>
      <c r="F12" s="20"/>
      <c r="G12" s="20">
        <v>1000000</v>
      </c>
      <c r="H12" s="20">
        <v>1000000</v>
      </c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37510000</v>
      </c>
      <c r="G16" s="12">
        <v>51728000</v>
      </c>
      <c r="H16" s="12">
        <v>55000000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7219000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4219000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1094833000</v>
      </c>
      <c r="G30" s="19">
        <f>+G5+G6+G7+G20</f>
        <v>1135391000</v>
      </c>
      <c r="H30" s="19">
        <f>+H5+H6+H7+H20</f>
        <v>1170769000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162129000</v>
      </c>
      <c r="G32" s="4">
        <f>SUM(G33:G38)</f>
        <v>174331000</v>
      </c>
      <c r="H32" s="4">
        <f>SUM(H33:H38)</f>
        <v>167915000</v>
      </c>
    </row>
    <row r="33" spans="5:8" ht="13" x14ac:dyDescent="0.3">
      <c r="E33" s="27" t="s">
        <v>18</v>
      </c>
      <c r="F33" s="12">
        <v>129761000</v>
      </c>
      <c r="G33" s="12">
        <v>135371000</v>
      </c>
      <c r="H33" s="12">
        <v>139109000</v>
      </c>
    </row>
    <row r="34" spans="5:8" ht="13" x14ac:dyDescent="0.3">
      <c r="E34" s="27" t="s">
        <v>36</v>
      </c>
      <c r="F34" s="12">
        <v>19368000</v>
      </c>
      <c r="G34" s="12">
        <v>25960000</v>
      </c>
      <c r="H34" s="12">
        <v>16706000</v>
      </c>
    </row>
    <row r="35" spans="5:8" ht="13" x14ac:dyDescent="0.3">
      <c r="E35" s="27" t="s">
        <v>37</v>
      </c>
      <c r="F35" s="12">
        <v>1000000</v>
      </c>
      <c r="G35" s="12">
        <v>1000000</v>
      </c>
      <c r="H35" s="12">
        <v>100000</v>
      </c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>
        <v>12000000</v>
      </c>
      <c r="G37" s="12">
        <v>12000000</v>
      </c>
      <c r="H37" s="12">
        <v>12000000</v>
      </c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162129000</v>
      </c>
      <c r="G41" s="31">
        <f>+G32+G39</f>
        <v>174331000</v>
      </c>
      <c r="H41" s="31">
        <f>+H32+H39</f>
        <v>167915000</v>
      </c>
    </row>
    <row r="42" spans="5:8" ht="14" x14ac:dyDescent="0.3">
      <c r="E42" s="30" t="s">
        <v>40</v>
      </c>
      <c r="F42" s="31">
        <f>+F30+F41</f>
        <v>1256962000</v>
      </c>
      <c r="G42" s="31">
        <f>+G30+G41</f>
        <v>1309722000</v>
      </c>
      <c r="H42" s="31">
        <f>+H30+H41</f>
        <v>1338684000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33432000</v>
      </c>
      <c r="G45" s="5">
        <f>SUM(G47+G53+G59+G65+G71+G77+G83+G89+G95+G101+G107+G113)</f>
        <v>39083000</v>
      </c>
      <c r="H45" s="5">
        <f>SUM(H47+H53+H59+H65+H71+H77+H83+H89+H95+H101+H107+H113)</f>
        <v>40881000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33432000</v>
      </c>
      <c r="G53" s="4">
        <f>SUM(G54:G57)</f>
        <v>39083000</v>
      </c>
      <c r="H53" s="4">
        <f>SUM(H54:H57)</f>
        <v>40881000</v>
      </c>
    </row>
    <row r="54" spans="5:8" x14ac:dyDescent="0.25">
      <c r="E54" s="7" t="s">
        <v>92</v>
      </c>
      <c r="F54" s="8">
        <v>33432000</v>
      </c>
      <c r="G54" s="9">
        <v>39083000</v>
      </c>
      <c r="H54" s="10">
        <v>40881000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33432000</v>
      </c>
      <c r="G118" s="19">
        <f>SUM(G45)</f>
        <v>39083000</v>
      </c>
      <c r="H118" s="19">
        <f>SUM(H45)</f>
        <v>40881000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E1:H250"/>
  <sheetViews>
    <sheetView showGridLines="0" topLeftCell="F41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78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105892000</v>
      </c>
      <c r="G5" s="4">
        <v>109260000</v>
      </c>
      <c r="H5" s="4">
        <v>111538000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43490000</v>
      </c>
      <c r="G7" s="5">
        <f>SUM(G8:G19)</f>
        <v>47336000</v>
      </c>
      <c r="H7" s="5">
        <f>SUM(H8:H19)</f>
        <v>49924000</v>
      </c>
    </row>
    <row r="8" spans="5:8" ht="13" x14ac:dyDescent="0.3">
      <c r="E8" s="27" t="s">
        <v>11</v>
      </c>
      <c r="F8" s="12">
        <v>23868000</v>
      </c>
      <c r="G8" s="12">
        <v>24855000</v>
      </c>
      <c r="H8" s="12">
        <v>26691000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>
        <v>1980000</v>
      </c>
      <c r="H11" s="12">
        <v>1789000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19622000</v>
      </c>
      <c r="G16" s="12">
        <v>20501000</v>
      </c>
      <c r="H16" s="12">
        <v>21444000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8234000</v>
      </c>
      <c r="G20" s="4">
        <f>SUM(G21:G29)</f>
        <v>7000000</v>
      </c>
      <c r="H20" s="4">
        <f>SUM(H21:H29)</f>
        <v>8000000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1234000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>
        <v>4000000</v>
      </c>
      <c r="G26" s="12">
        <v>4000000</v>
      </c>
      <c r="H26" s="12">
        <v>5000000</v>
      </c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157616000</v>
      </c>
      <c r="G30" s="19">
        <f>+G5+G6+G7+G20</f>
        <v>163596000</v>
      </c>
      <c r="H30" s="19">
        <f>+H5+H6+H7+H20</f>
        <v>169462000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147000</v>
      </c>
      <c r="G32" s="4">
        <f>SUM(G33:G38)</f>
        <v>405000</v>
      </c>
      <c r="H32" s="4">
        <f>SUM(H33:H38)</f>
        <v>832000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147000</v>
      </c>
      <c r="G34" s="12">
        <v>405000</v>
      </c>
      <c r="H34" s="12">
        <v>832000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147000</v>
      </c>
      <c r="G41" s="31">
        <f>+G32+G39</f>
        <v>405000</v>
      </c>
      <c r="H41" s="31">
        <f>+H32+H39</f>
        <v>832000</v>
      </c>
    </row>
    <row r="42" spans="5:8" ht="14" x14ac:dyDescent="0.3">
      <c r="E42" s="30" t="s">
        <v>40</v>
      </c>
      <c r="F42" s="31">
        <f>+F30+F41</f>
        <v>157763000</v>
      </c>
      <c r="G42" s="31">
        <f>+G30+G41</f>
        <v>164001000</v>
      </c>
      <c r="H42" s="31">
        <f>+H30+H41</f>
        <v>170294000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2652000</v>
      </c>
      <c r="G45" s="5">
        <f>SUM(G47+G53+G59+G65+G71+G77+G83+G89+G95+G101+G107+G113)</f>
        <v>2758000</v>
      </c>
      <c r="H45" s="5">
        <f>SUM(H47+H53+H59+H65+H71+H77+H83+H89+H95+H101+H107+H113)</f>
        <v>2885000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2652000</v>
      </c>
      <c r="G53" s="4">
        <f>SUM(G54:G57)</f>
        <v>2758000</v>
      </c>
      <c r="H53" s="4">
        <f>SUM(H54:H57)</f>
        <v>2885000</v>
      </c>
    </row>
    <row r="54" spans="5:8" x14ac:dyDescent="0.25">
      <c r="E54" s="7" t="s">
        <v>92</v>
      </c>
      <c r="F54" s="8">
        <v>2652000</v>
      </c>
      <c r="G54" s="9">
        <v>2758000</v>
      </c>
      <c r="H54" s="10">
        <v>2885000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2652000</v>
      </c>
      <c r="G118" s="19">
        <f>SUM(G45)</f>
        <v>2758000</v>
      </c>
      <c r="H118" s="19">
        <f>SUM(H45)</f>
        <v>2885000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E1:H250"/>
  <sheetViews>
    <sheetView showGridLines="0" topLeftCell="E41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79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116938000</v>
      </c>
      <c r="G5" s="4">
        <v>120953000</v>
      </c>
      <c r="H5" s="4">
        <v>123872000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33583000</v>
      </c>
      <c r="G7" s="5">
        <f>SUM(G8:G19)</f>
        <v>39296000</v>
      </c>
      <c r="H7" s="5">
        <f>SUM(H8:H19)</f>
        <v>41314000</v>
      </c>
    </row>
    <row r="8" spans="5:8" ht="13" x14ac:dyDescent="0.3">
      <c r="E8" s="27" t="s">
        <v>11</v>
      </c>
      <c r="F8" s="12">
        <v>22687000</v>
      </c>
      <c r="G8" s="12">
        <v>23612000</v>
      </c>
      <c r="H8" s="12">
        <v>25333000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>
        <v>3300000</v>
      </c>
      <c r="H11" s="12">
        <v>2981000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10896000</v>
      </c>
      <c r="G16" s="12">
        <v>12384000</v>
      </c>
      <c r="H16" s="12">
        <v>13000000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4279000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1279000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154800000</v>
      </c>
      <c r="G30" s="19">
        <f>+G5+G6+G7+G20</f>
        <v>163249000</v>
      </c>
      <c r="H30" s="19">
        <f>+H5+H6+H7+H20</f>
        <v>168186000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14450000</v>
      </c>
      <c r="G32" s="4">
        <f>SUM(G33:G38)</f>
        <v>3034000</v>
      </c>
      <c r="H32" s="4">
        <f>SUM(H33:H38)</f>
        <v>685000</v>
      </c>
    </row>
    <row r="33" spans="5:8" ht="13" x14ac:dyDescent="0.3">
      <c r="E33" s="27" t="s">
        <v>18</v>
      </c>
      <c r="F33" s="12">
        <v>3000000</v>
      </c>
      <c r="G33" s="12"/>
      <c r="H33" s="12"/>
    </row>
    <row r="34" spans="5:8" ht="13" x14ac:dyDescent="0.3">
      <c r="E34" s="27" t="s">
        <v>36</v>
      </c>
      <c r="F34" s="12">
        <v>11450000</v>
      </c>
      <c r="G34" s="12">
        <v>3034000</v>
      </c>
      <c r="H34" s="12">
        <v>685000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14450000</v>
      </c>
      <c r="G41" s="31">
        <f>+G32+G39</f>
        <v>3034000</v>
      </c>
      <c r="H41" s="31">
        <f>+H32+H39</f>
        <v>685000</v>
      </c>
    </row>
    <row r="42" spans="5:8" ht="14" x14ac:dyDescent="0.3">
      <c r="E42" s="30" t="s">
        <v>40</v>
      </c>
      <c r="F42" s="31">
        <f>+F30+F41</f>
        <v>169250000</v>
      </c>
      <c r="G42" s="31">
        <f>+G30+G41</f>
        <v>166283000</v>
      </c>
      <c r="H42" s="31">
        <f>+H30+H41</f>
        <v>168871000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5748000</v>
      </c>
      <c r="G45" s="5">
        <f>SUM(G47+G53+G59+G65+G71+G77+G83+G89+G95+G101+G107+G113)</f>
        <v>4338000</v>
      </c>
      <c r="H45" s="5">
        <f>SUM(H47+H53+H59+H65+H71+H77+H83+H89+H95+H101+H107+H113)</f>
        <v>4538000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5748000</v>
      </c>
      <c r="G53" s="4">
        <f>SUM(G54:G57)</f>
        <v>4338000</v>
      </c>
      <c r="H53" s="4">
        <f>SUM(H54:H57)</f>
        <v>4538000</v>
      </c>
    </row>
    <row r="54" spans="5:8" x14ac:dyDescent="0.25">
      <c r="E54" s="7" t="s">
        <v>92</v>
      </c>
      <c r="F54" s="8">
        <v>5748000</v>
      </c>
      <c r="G54" s="9">
        <v>4338000</v>
      </c>
      <c r="H54" s="10">
        <v>4538000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5748000</v>
      </c>
      <c r="G118" s="19">
        <f>SUM(G45)</f>
        <v>4338000</v>
      </c>
      <c r="H118" s="19">
        <f>SUM(H45)</f>
        <v>4538000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E1:H250"/>
  <sheetViews>
    <sheetView showGridLines="0" topLeftCell="E43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80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298568000</v>
      </c>
      <c r="G5" s="4">
        <v>312620000</v>
      </c>
      <c r="H5" s="4">
        <v>325210000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64627000</v>
      </c>
      <c r="G7" s="5">
        <f>SUM(G8:G19)</f>
        <v>69052000</v>
      </c>
      <c r="H7" s="5">
        <f>SUM(H8:H19)</f>
        <v>73158000</v>
      </c>
    </row>
    <row r="8" spans="5:8" ht="13" x14ac:dyDescent="0.3">
      <c r="E8" s="27" t="s">
        <v>11</v>
      </c>
      <c r="F8" s="12">
        <v>46656000</v>
      </c>
      <c r="G8" s="12">
        <v>48835000</v>
      </c>
      <c r="H8" s="12">
        <v>52890000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/>
      <c r="G11" s="12">
        <v>5620000</v>
      </c>
      <c r="H11" s="12">
        <v>5000000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17971000</v>
      </c>
      <c r="G16" s="12">
        <v>14597000</v>
      </c>
      <c r="H16" s="12">
        <v>15268000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3599000</v>
      </c>
      <c r="G20" s="4">
        <f>SUM(G21:G29)</f>
        <v>2300000</v>
      </c>
      <c r="H20" s="4">
        <f>SUM(H21:H29)</f>
        <v>2500000</v>
      </c>
    </row>
    <row r="21" spans="5:8" ht="13" x14ac:dyDescent="0.3">
      <c r="E21" s="27" t="s">
        <v>24</v>
      </c>
      <c r="F21" s="20">
        <v>2300000</v>
      </c>
      <c r="G21" s="20">
        <v>2300000</v>
      </c>
      <c r="H21" s="20">
        <v>2500000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1299000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366794000</v>
      </c>
      <c r="G30" s="19">
        <f>+G5+G6+G7+G20</f>
        <v>383972000</v>
      </c>
      <c r="H30" s="19">
        <f>+H5+H6+H7+H20</f>
        <v>400868000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55717000</v>
      </c>
      <c r="G32" s="4">
        <f>SUM(G33:G38)</f>
        <v>14259000</v>
      </c>
      <c r="H32" s="4">
        <f>SUM(H33:H38)</f>
        <v>6648000</v>
      </c>
    </row>
    <row r="33" spans="5:8" ht="13" x14ac:dyDescent="0.3">
      <c r="E33" s="27" t="s">
        <v>18</v>
      </c>
      <c r="F33" s="12">
        <v>42000000</v>
      </c>
      <c r="G33" s="12">
        <v>9000000</v>
      </c>
      <c r="H33" s="12"/>
    </row>
    <row r="34" spans="5:8" ht="13" x14ac:dyDescent="0.3">
      <c r="E34" s="27" t="s">
        <v>36</v>
      </c>
      <c r="F34" s="12">
        <v>13717000</v>
      </c>
      <c r="G34" s="12">
        <v>5259000</v>
      </c>
      <c r="H34" s="12">
        <v>6648000</v>
      </c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55717000</v>
      </c>
      <c r="G41" s="31">
        <f>+G32+G39</f>
        <v>14259000</v>
      </c>
      <c r="H41" s="31">
        <f>+H32+H39</f>
        <v>6648000</v>
      </c>
    </row>
    <row r="42" spans="5:8" ht="14" x14ac:dyDescent="0.3">
      <c r="E42" s="30" t="s">
        <v>40</v>
      </c>
      <c r="F42" s="31">
        <f>+F30+F41</f>
        <v>422511000</v>
      </c>
      <c r="G42" s="31">
        <f>+G30+G41</f>
        <v>398231000</v>
      </c>
      <c r="H42" s="31">
        <f>+H30+H41</f>
        <v>407516000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18918000</v>
      </c>
      <c r="G45" s="5">
        <f>SUM(G47+G53+G59+G65+G71+G77+G83+G89+G95+G101+G107+G113)</f>
        <v>17348000</v>
      </c>
      <c r="H45" s="5">
        <f>SUM(H47+H53+H59+H65+H71+H77+H83+H89+H95+H101+H107+H113)</f>
        <v>18146000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18918000</v>
      </c>
      <c r="G53" s="4">
        <f>SUM(G54:G57)</f>
        <v>17348000</v>
      </c>
      <c r="H53" s="4">
        <f>SUM(H54:H57)</f>
        <v>18146000</v>
      </c>
    </row>
    <row r="54" spans="5:8" x14ac:dyDescent="0.25">
      <c r="E54" s="7" t="s">
        <v>92</v>
      </c>
      <c r="F54" s="8">
        <v>18918000</v>
      </c>
      <c r="G54" s="9">
        <v>17348000</v>
      </c>
      <c r="H54" s="10">
        <v>18146000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18918000</v>
      </c>
      <c r="G118" s="19">
        <f>SUM(G45)</f>
        <v>17348000</v>
      </c>
      <c r="H118" s="19">
        <f>SUM(H45)</f>
        <v>18146000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E1:H250"/>
  <sheetViews>
    <sheetView showGridLines="0" topLeftCell="F40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81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278095000</v>
      </c>
      <c r="G5" s="4">
        <v>288372000</v>
      </c>
      <c r="H5" s="4">
        <v>296205000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135147000</v>
      </c>
      <c r="G7" s="5">
        <f>SUM(G8:G19)</f>
        <v>219499000</v>
      </c>
      <c r="H7" s="5">
        <f>SUM(H8:H19)</f>
        <v>354078000</v>
      </c>
    </row>
    <row r="8" spans="5:8" ht="13" x14ac:dyDescent="0.3">
      <c r="E8" s="27" t="s">
        <v>11</v>
      </c>
      <c r="F8" s="12">
        <v>48656000</v>
      </c>
      <c r="G8" s="12">
        <v>50939000</v>
      </c>
      <c r="H8" s="12">
        <v>55188000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15585000</v>
      </c>
      <c r="G11" s="12">
        <v>17000000</v>
      </c>
      <c r="H11" s="12">
        <v>20000000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>
        <v>60000000</v>
      </c>
      <c r="G15" s="12">
        <v>141112000</v>
      </c>
      <c r="H15" s="12">
        <v>266890000</v>
      </c>
    </row>
    <row r="16" spans="5:8" ht="13" x14ac:dyDescent="0.3">
      <c r="E16" s="27" t="s">
        <v>19</v>
      </c>
      <c r="F16" s="12">
        <v>10906000</v>
      </c>
      <c r="G16" s="12">
        <v>10448000</v>
      </c>
      <c r="H16" s="12">
        <v>12000000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4480000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1480000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417722000</v>
      </c>
      <c r="G30" s="19">
        <f>+G5+G6+G7+G20</f>
        <v>510871000</v>
      </c>
      <c r="H30" s="19">
        <f>+H5+H6+H7+H20</f>
        <v>653283000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0</v>
      </c>
      <c r="G32" s="4">
        <f>SUM(G33:G38)</f>
        <v>0</v>
      </c>
      <c r="H32" s="4">
        <f>SUM(H33:H38)</f>
        <v>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0</v>
      </c>
      <c r="G41" s="31">
        <f>+G32+G39</f>
        <v>0</v>
      </c>
      <c r="H41" s="31">
        <f>+H32+H39</f>
        <v>0</v>
      </c>
    </row>
    <row r="42" spans="5:8" ht="14" x14ac:dyDescent="0.3">
      <c r="E42" s="30" t="s">
        <v>40</v>
      </c>
      <c r="F42" s="31">
        <f>+F30+F41</f>
        <v>417722000</v>
      </c>
      <c r="G42" s="31">
        <f>+G30+G41</f>
        <v>510871000</v>
      </c>
      <c r="H42" s="31">
        <f>+H30+H41</f>
        <v>653283000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7938000</v>
      </c>
      <c r="G45" s="5">
        <f>SUM(G47+G53+G59+G65+G71+G77+G83+G89+G95+G101+G107+G113)</f>
        <v>9473000</v>
      </c>
      <c r="H45" s="5">
        <f>SUM(H47+H53+H59+H65+H71+H77+H83+H89+H95+H101+H107+H113)</f>
        <v>9909000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7938000</v>
      </c>
      <c r="G53" s="4">
        <f>SUM(G54:G57)</f>
        <v>9473000</v>
      </c>
      <c r="H53" s="4">
        <f>SUM(H54:H57)</f>
        <v>9909000</v>
      </c>
    </row>
    <row r="54" spans="5:8" x14ac:dyDescent="0.25">
      <c r="E54" s="7" t="s">
        <v>92</v>
      </c>
      <c r="F54" s="8">
        <v>7938000</v>
      </c>
      <c r="G54" s="9">
        <v>9473000</v>
      </c>
      <c r="H54" s="10">
        <v>9909000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7938000</v>
      </c>
      <c r="G118" s="19">
        <f>SUM(G45)</f>
        <v>9473000</v>
      </c>
      <c r="H118" s="19">
        <f>SUM(H45)</f>
        <v>9909000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E1:H250"/>
  <sheetViews>
    <sheetView showGridLines="0" topLeftCell="F43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82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295487000</v>
      </c>
      <c r="G5" s="4">
        <v>314063000</v>
      </c>
      <c r="H5" s="4">
        <v>332997000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86386000</v>
      </c>
      <c r="G7" s="5">
        <f>SUM(G8:G19)</f>
        <v>121199000</v>
      </c>
      <c r="H7" s="5">
        <f>SUM(H8:H19)</f>
        <v>136793000</v>
      </c>
    </row>
    <row r="8" spans="5:8" ht="13" x14ac:dyDescent="0.3">
      <c r="E8" s="27" t="s">
        <v>11</v>
      </c>
      <c r="F8" s="12">
        <v>51791000</v>
      </c>
      <c r="G8" s="12">
        <v>54238000</v>
      </c>
      <c r="H8" s="12">
        <v>58793000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10234000</v>
      </c>
      <c r="G11" s="12">
        <v>10000000</v>
      </c>
      <c r="H11" s="12">
        <v>10000000</v>
      </c>
    </row>
    <row r="12" spans="5:8" ht="13" x14ac:dyDescent="0.3">
      <c r="E12" s="27" t="s">
        <v>15</v>
      </c>
      <c r="F12" s="20"/>
      <c r="G12" s="20">
        <v>1000000</v>
      </c>
      <c r="H12" s="20">
        <v>1000000</v>
      </c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>
        <v>30000000</v>
      </c>
      <c r="H15" s="12">
        <v>40000000</v>
      </c>
    </row>
    <row r="16" spans="5:8" ht="13" x14ac:dyDescent="0.3">
      <c r="E16" s="27" t="s">
        <v>19</v>
      </c>
      <c r="F16" s="12">
        <v>24361000</v>
      </c>
      <c r="G16" s="12">
        <v>25961000</v>
      </c>
      <c r="H16" s="12">
        <v>27000000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3900000</v>
      </c>
      <c r="G20" s="4">
        <f>SUM(G21:G29)</f>
        <v>2700000</v>
      </c>
      <c r="H20" s="4">
        <f>SUM(H21:H29)</f>
        <v>2800000</v>
      </c>
    </row>
    <row r="21" spans="5:8" ht="13" x14ac:dyDescent="0.3">
      <c r="E21" s="27" t="s">
        <v>24</v>
      </c>
      <c r="F21" s="20">
        <v>2700000</v>
      </c>
      <c r="G21" s="20">
        <v>2700000</v>
      </c>
      <c r="H21" s="20">
        <v>2800000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1200000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385773000</v>
      </c>
      <c r="G30" s="19">
        <f>+G5+G6+G7+G20</f>
        <v>437962000</v>
      </c>
      <c r="H30" s="19">
        <f>+H5+H6+H7+H20</f>
        <v>472590000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1500000</v>
      </c>
      <c r="G32" s="4">
        <f>SUM(G33:G38)</f>
        <v>100000</v>
      </c>
      <c r="H32" s="4">
        <f>SUM(H33:H38)</f>
        <v>100000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>
        <v>1500000</v>
      </c>
      <c r="G35" s="12">
        <v>100000</v>
      </c>
      <c r="H35" s="12">
        <v>100000</v>
      </c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1500000</v>
      </c>
      <c r="G41" s="31">
        <f>+G32+G39</f>
        <v>100000</v>
      </c>
      <c r="H41" s="31">
        <f>+H32+H39</f>
        <v>100000</v>
      </c>
    </row>
    <row r="42" spans="5:8" ht="14" x14ac:dyDescent="0.3">
      <c r="E42" s="30" t="s">
        <v>40</v>
      </c>
      <c r="F42" s="31">
        <f>+F30+F41</f>
        <v>387273000</v>
      </c>
      <c r="G42" s="31">
        <f>+G30+G41</f>
        <v>438062000</v>
      </c>
      <c r="H42" s="31">
        <f>+H30+H41</f>
        <v>472690000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13380000</v>
      </c>
      <c r="G45" s="5">
        <f>SUM(G47+G53+G59+G65+G71+G77+G83+G89+G95+G101+G107+G113)</f>
        <v>14035000</v>
      </c>
      <c r="H45" s="5">
        <f>SUM(H47+H53+H59+H65+H71+H77+H83+H89+H95+H101+H107+H113)</f>
        <v>14681000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13380000</v>
      </c>
      <c r="G53" s="4">
        <f>SUM(G54:G57)</f>
        <v>14035000</v>
      </c>
      <c r="H53" s="4">
        <f>SUM(H54:H57)</f>
        <v>14681000</v>
      </c>
    </row>
    <row r="54" spans="5:8" x14ac:dyDescent="0.25">
      <c r="E54" s="7" t="s">
        <v>92</v>
      </c>
      <c r="F54" s="8">
        <v>13380000</v>
      </c>
      <c r="G54" s="9">
        <v>14035000</v>
      </c>
      <c r="H54" s="10">
        <v>14681000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13380000</v>
      </c>
      <c r="G118" s="19">
        <f>SUM(G45)</f>
        <v>14035000</v>
      </c>
      <c r="H118" s="19">
        <f>SUM(H45)</f>
        <v>14681000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E1:H250"/>
  <sheetViews>
    <sheetView showGridLines="0" topLeftCell="E43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83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136158000</v>
      </c>
      <c r="G5" s="4">
        <v>140691000</v>
      </c>
      <c r="H5" s="4">
        <v>143887000</v>
      </c>
    </row>
    <row r="6" spans="5:8" ht="13" x14ac:dyDescent="0.3">
      <c r="E6" s="26" t="s">
        <v>9</v>
      </c>
      <c r="F6" s="4"/>
      <c r="G6" s="4"/>
      <c r="H6" s="4"/>
    </row>
    <row r="7" spans="5:8" ht="14" x14ac:dyDescent="0.3">
      <c r="E7" s="24" t="s">
        <v>10</v>
      </c>
      <c r="F7" s="5">
        <f>SUM(F8:F19)</f>
        <v>63786000</v>
      </c>
      <c r="G7" s="5">
        <f>SUM(G8:G19)</f>
        <v>52075000</v>
      </c>
      <c r="H7" s="5">
        <f>SUM(H8:H19)</f>
        <v>56625000</v>
      </c>
    </row>
    <row r="8" spans="5:8" ht="13" x14ac:dyDescent="0.3">
      <c r="E8" s="27" t="s">
        <v>11</v>
      </c>
      <c r="F8" s="12">
        <v>25550000</v>
      </c>
      <c r="G8" s="12">
        <v>26625000</v>
      </c>
      <c r="H8" s="12">
        <v>28625000</v>
      </c>
    </row>
    <row r="9" spans="5:8" ht="13" x14ac:dyDescent="0.3">
      <c r="E9" s="27" t="s">
        <v>12</v>
      </c>
      <c r="F9" s="12"/>
      <c r="G9" s="12"/>
      <c r="H9" s="12"/>
    </row>
    <row r="10" spans="5:8" ht="13" x14ac:dyDescent="0.3">
      <c r="E10" s="27" t="s">
        <v>13</v>
      </c>
      <c r="F10" s="20"/>
      <c r="G10" s="20"/>
      <c r="H10" s="20"/>
    </row>
    <row r="11" spans="5:8" ht="13" x14ac:dyDescent="0.3">
      <c r="E11" s="27" t="s">
        <v>14</v>
      </c>
      <c r="F11" s="12">
        <v>23236000</v>
      </c>
      <c r="G11" s="12">
        <v>6000000</v>
      </c>
      <c r="H11" s="12">
        <v>7000000</v>
      </c>
    </row>
    <row r="12" spans="5:8" ht="13" x14ac:dyDescent="0.3">
      <c r="E12" s="27" t="s">
        <v>15</v>
      </c>
      <c r="F12" s="20"/>
      <c r="G12" s="20"/>
      <c r="H12" s="20"/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>
        <v>15000000</v>
      </c>
      <c r="G16" s="12">
        <v>19450000</v>
      </c>
      <c r="H16" s="12">
        <v>21000000</v>
      </c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/>
      <c r="G19" s="12"/>
      <c r="H19" s="12"/>
    </row>
    <row r="20" spans="5:8" ht="14" x14ac:dyDescent="0.3">
      <c r="E20" s="24" t="s">
        <v>23</v>
      </c>
      <c r="F20" s="4">
        <f>SUM(F21:F29)</f>
        <v>4200000</v>
      </c>
      <c r="G20" s="4">
        <f>SUM(G21:G29)</f>
        <v>3000000</v>
      </c>
      <c r="H20" s="4">
        <f>SUM(H21:H29)</f>
        <v>3000000</v>
      </c>
    </row>
    <row r="21" spans="5:8" ht="13" x14ac:dyDescent="0.3">
      <c r="E21" s="27" t="s">
        <v>24</v>
      </c>
      <c r="F21" s="20">
        <v>3000000</v>
      </c>
      <c r="G21" s="20">
        <v>3000000</v>
      </c>
      <c r="H21" s="20">
        <v>3000000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1200000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/>
      <c r="G28" s="20"/>
      <c r="H28" s="20"/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204144000</v>
      </c>
      <c r="G30" s="19">
        <f>+G5+G6+G7+G20</f>
        <v>195766000</v>
      </c>
      <c r="H30" s="19">
        <f>+H5+H6+H7+H20</f>
        <v>203512000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35000000</v>
      </c>
      <c r="G32" s="4">
        <f>SUM(G33:G38)</f>
        <v>20000000</v>
      </c>
      <c r="H32" s="4">
        <f>SUM(H33:H38)</f>
        <v>30000000</v>
      </c>
    </row>
    <row r="33" spans="5:8" ht="13" x14ac:dyDescent="0.3">
      <c r="E33" s="27" t="s">
        <v>18</v>
      </c>
      <c r="F33" s="12">
        <v>35000000</v>
      </c>
      <c r="G33" s="12">
        <v>20000000</v>
      </c>
      <c r="H33" s="12">
        <v>30000000</v>
      </c>
    </row>
    <row r="34" spans="5:8" ht="13" x14ac:dyDescent="0.3">
      <c r="E34" s="27" t="s">
        <v>36</v>
      </c>
      <c r="F34" s="12"/>
      <c r="G34" s="12"/>
      <c r="H34" s="12"/>
    </row>
    <row r="35" spans="5:8" ht="13" x14ac:dyDescent="0.3">
      <c r="E35" s="27" t="s">
        <v>37</v>
      </c>
      <c r="F35" s="12"/>
      <c r="G35" s="12"/>
      <c r="H35" s="12"/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0</v>
      </c>
      <c r="G39" s="4">
        <f>SUM(G40:G40)</f>
        <v>0</v>
      </c>
      <c r="H39" s="4">
        <f>SUM(H40:H40)</f>
        <v>0</v>
      </c>
    </row>
    <row r="40" spans="5:8" ht="13" x14ac:dyDescent="0.3">
      <c r="E40" s="27" t="s">
        <v>25</v>
      </c>
      <c r="F40" s="20"/>
      <c r="G40" s="20"/>
      <c r="H40" s="20"/>
    </row>
    <row r="41" spans="5:8" ht="14" x14ac:dyDescent="0.3">
      <c r="E41" s="30" t="s">
        <v>39</v>
      </c>
      <c r="F41" s="31">
        <f>+F32+F39</f>
        <v>35000000</v>
      </c>
      <c r="G41" s="31">
        <f>+G32+G39</f>
        <v>20000000</v>
      </c>
      <c r="H41" s="31">
        <f>+H32+H39</f>
        <v>30000000</v>
      </c>
    </row>
    <row r="42" spans="5:8" ht="14" x14ac:dyDescent="0.3">
      <c r="E42" s="30" t="s">
        <v>40</v>
      </c>
      <c r="F42" s="31">
        <f>+F30+F41</f>
        <v>239144000</v>
      </c>
      <c r="G42" s="31">
        <f>+G30+G41</f>
        <v>215766000</v>
      </c>
      <c r="H42" s="31">
        <f>+H30+H41</f>
        <v>233512000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2970000</v>
      </c>
      <c r="G45" s="5">
        <f>SUM(G47+G53+G59+G65+G71+G77+G83+G89+G95+G101+G107+G113)</f>
        <v>3050000</v>
      </c>
      <c r="H45" s="5">
        <f>SUM(H47+H53+H59+H65+H71+H77+H83+H89+H95+H101+H107+H113)</f>
        <v>3190000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2970000</v>
      </c>
      <c r="G53" s="4">
        <f>SUM(G54:G57)</f>
        <v>3050000</v>
      </c>
      <c r="H53" s="4">
        <f>SUM(H54:H57)</f>
        <v>3190000</v>
      </c>
    </row>
    <row r="54" spans="5:8" x14ac:dyDescent="0.25">
      <c r="E54" s="7" t="s">
        <v>92</v>
      </c>
      <c r="F54" s="8">
        <v>2970000</v>
      </c>
      <c r="G54" s="9">
        <v>3050000</v>
      </c>
      <c r="H54" s="10">
        <v>3190000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0</v>
      </c>
      <c r="G59" s="4">
        <f>SUM(G60:G63)</f>
        <v>0</v>
      </c>
      <c r="H59" s="4">
        <f>SUM(H60:H63)</f>
        <v>0</v>
      </c>
    </row>
    <row r="60" spans="5:8" x14ac:dyDescent="0.25">
      <c r="E60" s="7" t="s">
        <v>94</v>
      </c>
      <c r="F60" s="8"/>
      <c r="G60" s="9"/>
      <c r="H60" s="10"/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2970000</v>
      </c>
      <c r="G118" s="19">
        <f>SUM(G45)</f>
        <v>3050000</v>
      </c>
      <c r="H118" s="19">
        <f>SUM(H45)</f>
        <v>3190000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E1:H250"/>
  <sheetViews>
    <sheetView showGridLines="0" topLeftCell="A29" workbookViewId="0">
      <selection activeCell="H127" sqref="H127"/>
    </sheetView>
  </sheetViews>
  <sheetFormatPr defaultRowHeight="12.5" x14ac:dyDescent="0.25"/>
  <cols>
    <col min="1" max="4" width="1.6328125" customWidth="1"/>
    <col min="5" max="5" width="71" bestFit="1" customWidth="1"/>
    <col min="6" max="8" width="14.08984375" bestFit="1" customWidth="1"/>
  </cols>
  <sheetData>
    <row r="1" spans="5:8" ht="14.4" customHeight="1" x14ac:dyDescent="0.35">
      <c r="E1" s="32" t="s">
        <v>0</v>
      </c>
      <c r="F1" s="32"/>
      <c r="G1" s="32"/>
      <c r="H1" s="32"/>
    </row>
    <row r="2" spans="5:8" x14ac:dyDescent="0.25">
      <c r="E2" s="33" t="s">
        <v>1</v>
      </c>
      <c r="F2" s="33"/>
      <c r="G2" s="33"/>
      <c r="H2" s="33"/>
    </row>
    <row r="3" spans="5:8" ht="26" x14ac:dyDescent="0.3">
      <c r="E3" s="23" t="s">
        <v>84</v>
      </c>
      <c r="F3" s="2" t="s">
        <v>3</v>
      </c>
      <c r="G3" s="2" t="s">
        <v>4</v>
      </c>
      <c r="H3" s="2" t="s">
        <v>5</v>
      </c>
    </row>
    <row r="4" spans="5:8" ht="14" x14ac:dyDescent="0.3">
      <c r="E4" s="24" t="s">
        <v>6</v>
      </c>
      <c r="F4" s="25" t="s">
        <v>7</v>
      </c>
      <c r="G4" s="25" t="s">
        <v>7</v>
      </c>
      <c r="H4" s="25" t="s">
        <v>7</v>
      </c>
    </row>
    <row r="5" spans="5:8" ht="13" x14ac:dyDescent="0.3">
      <c r="E5" s="26" t="s">
        <v>8</v>
      </c>
      <c r="F5" s="4">
        <v>1113938000</v>
      </c>
      <c r="G5" s="4">
        <v>1201841000</v>
      </c>
      <c r="H5" s="4">
        <v>1298009000</v>
      </c>
    </row>
    <row r="6" spans="5:8" ht="13" x14ac:dyDescent="0.3">
      <c r="E6" s="26" t="s">
        <v>9</v>
      </c>
      <c r="F6" s="4">
        <v>443643000</v>
      </c>
      <c r="G6" s="4"/>
      <c r="H6" s="4"/>
    </row>
    <row r="7" spans="5:8" ht="14" x14ac:dyDescent="0.3">
      <c r="E7" s="24" t="s">
        <v>10</v>
      </c>
      <c r="F7" s="5">
        <f>SUM(F8:F19)</f>
        <v>1141341000</v>
      </c>
      <c r="G7" s="5">
        <f>SUM(G8:G19)</f>
        <v>1136417000</v>
      </c>
      <c r="H7" s="5">
        <f>SUM(H8:H19)</f>
        <v>1195272000</v>
      </c>
    </row>
    <row r="8" spans="5:8" ht="13" x14ac:dyDescent="0.3">
      <c r="E8" s="27" t="s">
        <v>11</v>
      </c>
      <c r="F8" s="12"/>
      <c r="G8" s="12"/>
      <c r="H8" s="12"/>
    </row>
    <row r="9" spans="5:8" ht="13" x14ac:dyDescent="0.3">
      <c r="E9" s="27" t="s">
        <v>12</v>
      </c>
      <c r="F9" s="12">
        <v>530611000</v>
      </c>
      <c r="G9" s="12">
        <v>554277000</v>
      </c>
      <c r="H9" s="12">
        <v>656766000</v>
      </c>
    </row>
    <row r="10" spans="5:8" ht="13" x14ac:dyDescent="0.3">
      <c r="E10" s="27" t="s">
        <v>13</v>
      </c>
      <c r="F10" s="20">
        <v>266686000</v>
      </c>
      <c r="G10" s="20">
        <v>261609000</v>
      </c>
      <c r="H10" s="20">
        <v>203520000</v>
      </c>
    </row>
    <row r="11" spans="5:8" ht="13" x14ac:dyDescent="0.3">
      <c r="E11" s="27" t="s">
        <v>14</v>
      </c>
      <c r="F11" s="12"/>
      <c r="G11" s="12"/>
      <c r="H11" s="12"/>
    </row>
    <row r="12" spans="5:8" ht="13" x14ac:dyDescent="0.3">
      <c r="E12" s="27" t="s">
        <v>15</v>
      </c>
      <c r="F12" s="20">
        <v>42042000</v>
      </c>
      <c r="G12" s="20">
        <v>5000000</v>
      </c>
      <c r="H12" s="20">
        <v>5000000</v>
      </c>
    </row>
    <row r="13" spans="5:8" ht="13" x14ac:dyDescent="0.3">
      <c r="E13" s="27" t="s">
        <v>16</v>
      </c>
      <c r="F13" s="20"/>
      <c r="G13" s="20"/>
      <c r="H13" s="20"/>
    </row>
    <row r="14" spans="5:8" ht="13" x14ac:dyDescent="0.3">
      <c r="E14" s="27" t="s">
        <v>17</v>
      </c>
      <c r="F14" s="20"/>
      <c r="G14" s="20"/>
      <c r="H14" s="20"/>
    </row>
    <row r="15" spans="5:8" ht="13" x14ac:dyDescent="0.3">
      <c r="E15" s="27" t="s">
        <v>18</v>
      </c>
      <c r="F15" s="12"/>
      <c r="G15" s="12"/>
      <c r="H15" s="12"/>
    </row>
    <row r="16" spans="5:8" ht="13" x14ac:dyDescent="0.3">
      <c r="E16" s="27" t="s">
        <v>19</v>
      </c>
      <c r="F16" s="12"/>
      <c r="G16" s="12"/>
      <c r="H16" s="12"/>
    </row>
    <row r="17" spans="5:8" ht="13" x14ac:dyDescent="0.3">
      <c r="E17" s="27" t="s">
        <v>20</v>
      </c>
      <c r="F17" s="20"/>
      <c r="G17" s="20"/>
      <c r="H17" s="20"/>
    </row>
    <row r="18" spans="5:8" ht="13" x14ac:dyDescent="0.3">
      <c r="E18" s="27" t="s">
        <v>21</v>
      </c>
      <c r="F18" s="12"/>
      <c r="G18" s="12"/>
      <c r="H18" s="12"/>
    </row>
    <row r="19" spans="5:8" ht="13" x14ac:dyDescent="0.3">
      <c r="E19" s="27" t="s">
        <v>22</v>
      </c>
      <c r="F19" s="12">
        <v>302002000</v>
      </c>
      <c r="G19" s="12">
        <v>315531000</v>
      </c>
      <c r="H19" s="12">
        <v>329986000</v>
      </c>
    </row>
    <row r="20" spans="5:8" ht="14" x14ac:dyDescent="0.3">
      <c r="E20" s="24" t="s">
        <v>23</v>
      </c>
      <c r="F20" s="4">
        <f>SUM(F21:F29)</f>
        <v>13839000</v>
      </c>
      <c r="G20" s="4">
        <f>SUM(G21:G29)</f>
        <v>15000000</v>
      </c>
      <c r="H20" s="4">
        <f>SUM(H21:H29)</f>
        <v>14200000</v>
      </c>
    </row>
    <row r="21" spans="5:8" ht="13" x14ac:dyDescent="0.3">
      <c r="E21" s="27" t="s">
        <v>24</v>
      </c>
      <c r="F21" s="20">
        <v>2000000</v>
      </c>
      <c r="G21" s="20">
        <v>2000000</v>
      </c>
      <c r="H21" s="20">
        <v>2200000</v>
      </c>
    </row>
    <row r="22" spans="5:8" ht="13" x14ac:dyDescent="0.3">
      <c r="E22" s="27" t="s">
        <v>25</v>
      </c>
      <c r="F22" s="28"/>
      <c r="G22" s="28"/>
      <c r="H22" s="28"/>
    </row>
    <row r="23" spans="5:8" ht="13" x14ac:dyDescent="0.3">
      <c r="E23" s="27" t="s">
        <v>26</v>
      </c>
      <c r="F23" s="12">
        <v>1839000</v>
      </c>
      <c r="G23" s="12"/>
      <c r="H23" s="12"/>
    </row>
    <row r="24" spans="5:8" ht="13" x14ac:dyDescent="0.3">
      <c r="E24" s="27" t="s">
        <v>27</v>
      </c>
      <c r="F24" s="12"/>
      <c r="G24" s="12"/>
      <c r="H24" s="12"/>
    </row>
    <row r="25" spans="5:8" ht="13" x14ac:dyDescent="0.3">
      <c r="E25" s="27" t="s">
        <v>28</v>
      </c>
      <c r="F25" s="20"/>
      <c r="G25" s="20"/>
      <c r="H25" s="20"/>
    </row>
    <row r="26" spans="5:8" ht="13" x14ac:dyDescent="0.3">
      <c r="E26" s="27" t="s">
        <v>29</v>
      </c>
      <c r="F26" s="12"/>
      <c r="G26" s="12"/>
      <c r="H26" s="12"/>
    </row>
    <row r="27" spans="5:8" ht="13" x14ac:dyDescent="0.3">
      <c r="E27" s="27" t="s">
        <v>30</v>
      </c>
      <c r="F27" s="12"/>
      <c r="G27" s="12"/>
      <c r="H27" s="12"/>
    </row>
    <row r="28" spans="5:8" ht="13" x14ac:dyDescent="0.3">
      <c r="E28" s="27" t="s">
        <v>31</v>
      </c>
      <c r="F28" s="20">
        <v>10000000</v>
      </c>
      <c r="G28" s="20">
        <v>13000000</v>
      </c>
      <c r="H28" s="20">
        <v>12000000</v>
      </c>
    </row>
    <row r="29" spans="5:8" ht="13" x14ac:dyDescent="0.3">
      <c r="E29" s="27" t="s">
        <v>32</v>
      </c>
      <c r="F29" s="12"/>
      <c r="G29" s="12"/>
      <c r="H29" s="12"/>
    </row>
    <row r="30" spans="5:8" ht="14" x14ac:dyDescent="0.3">
      <c r="E30" s="29" t="s">
        <v>33</v>
      </c>
      <c r="F30" s="19">
        <f>+F5+F6+F7+F20</f>
        <v>2712761000</v>
      </c>
      <c r="G30" s="19">
        <f>+G5+G6+G7+G20</f>
        <v>2353258000</v>
      </c>
      <c r="H30" s="19">
        <f>+H5+H6+H7+H20</f>
        <v>2507481000</v>
      </c>
    </row>
    <row r="31" spans="5:8" ht="14" x14ac:dyDescent="0.3">
      <c r="E31" s="24" t="s">
        <v>34</v>
      </c>
      <c r="F31" s="21" t="s">
        <v>7</v>
      </c>
      <c r="G31" s="21" t="s">
        <v>7</v>
      </c>
      <c r="H31" s="21" t="s">
        <v>7</v>
      </c>
    </row>
    <row r="32" spans="5:8" ht="14" x14ac:dyDescent="0.3">
      <c r="E32" s="24" t="s">
        <v>35</v>
      </c>
      <c r="F32" s="4">
        <f>SUM(F33:F38)</f>
        <v>3447000</v>
      </c>
      <c r="G32" s="4">
        <f>SUM(G33:G38)</f>
        <v>2324000</v>
      </c>
      <c r="H32" s="4">
        <f>SUM(H33:H38)</f>
        <v>527000</v>
      </c>
    </row>
    <row r="33" spans="5:8" ht="13" x14ac:dyDescent="0.3">
      <c r="E33" s="27" t="s">
        <v>18</v>
      </c>
      <c r="F33" s="12"/>
      <c r="G33" s="12"/>
      <c r="H33" s="12"/>
    </row>
    <row r="34" spans="5:8" ht="13" x14ac:dyDescent="0.3">
      <c r="E34" s="27" t="s">
        <v>36</v>
      </c>
      <c r="F34" s="12">
        <v>2947000</v>
      </c>
      <c r="G34" s="12">
        <v>1824000</v>
      </c>
      <c r="H34" s="12">
        <v>27000</v>
      </c>
    </row>
    <row r="35" spans="5:8" ht="13" x14ac:dyDescent="0.3">
      <c r="E35" s="27" t="s">
        <v>37</v>
      </c>
      <c r="F35" s="12">
        <v>500000</v>
      </c>
      <c r="G35" s="12">
        <v>500000</v>
      </c>
      <c r="H35" s="12">
        <v>500000</v>
      </c>
    </row>
    <row r="36" spans="5:8" ht="13" x14ac:dyDescent="0.3">
      <c r="E36" s="27" t="s">
        <v>38</v>
      </c>
      <c r="F36" s="12"/>
      <c r="G36" s="12"/>
      <c r="H36" s="12"/>
    </row>
    <row r="37" spans="5:8" ht="13" x14ac:dyDescent="0.3">
      <c r="E37" s="27" t="s">
        <v>19</v>
      </c>
      <c r="F37" s="12"/>
      <c r="G37" s="12"/>
      <c r="H37" s="12"/>
    </row>
    <row r="38" spans="5:8" ht="13" x14ac:dyDescent="0.3">
      <c r="E38" s="27" t="s">
        <v>11</v>
      </c>
      <c r="F38" s="12"/>
      <c r="G38" s="12"/>
      <c r="H38" s="12"/>
    </row>
    <row r="39" spans="5:8" ht="14" x14ac:dyDescent="0.3">
      <c r="E39" s="24" t="s">
        <v>23</v>
      </c>
      <c r="F39" s="4">
        <f>SUM(F40:F40)</f>
        <v>2215000</v>
      </c>
      <c r="G39" s="4">
        <f>SUM(G40:G40)</f>
        <v>1457000</v>
      </c>
      <c r="H39" s="4">
        <f>SUM(H40:H40)</f>
        <v>2406000</v>
      </c>
    </row>
    <row r="40" spans="5:8" ht="13" x14ac:dyDescent="0.3">
      <c r="E40" s="27" t="s">
        <v>25</v>
      </c>
      <c r="F40" s="20">
        <v>2215000</v>
      </c>
      <c r="G40" s="20">
        <v>1457000</v>
      </c>
      <c r="H40" s="20">
        <v>2406000</v>
      </c>
    </row>
    <row r="41" spans="5:8" ht="14" x14ac:dyDescent="0.3">
      <c r="E41" s="30" t="s">
        <v>39</v>
      </c>
      <c r="F41" s="31">
        <f>+F32+F39</f>
        <v>5662000</v>
      </c>
      <c r="G41" s="31">
        <f>+G32+G39</f>
        <v>3781000</v>
      </c>
      <c r="H41" s="31">
        <f>+H32+H39</f>
        <v>2933000</v>
      </c>
    </row>
    <row r="42" spans="5:8" ht="14" x14ac:dyDescent="0.3">
      <c r="E42" s="30" t="s">
        <v>40</v>
      </c>
      <c r="F42" s="31">
        <f>+F30+F41</f>
        <v>2718423000</v>
      </c>
      <c r="G42" s="31">
        <f>+G30+G41</f>
        <v>2357039000</v>
      </c>
      <c r="H42" s="31">
        <f>+H30+H41</f>
        <v>2510414000</v>
      </c>
    </row>
    <row r="43" spans="5:8" x14ac:dyDescent="0.25">
      <c r="F43" s="22"/>
      <c r="G43" s="22"/>
      <c r="H43" s="22"/>
    </row>
    <row r="44" spans="5:8" ht="13" x14ac:dyDescent="0.25">
      <c r="E44" s="3" t="s">
        <v>85</v>
      </c>
      <c r="F44" s="4"/>
      <c r="G44" s="4"/>
      <c r="H44" s="4"/>
    </row>
    <row r="45" spans="5:8" ht="13" x14ac:dyDescent="0.25">
      <c r="E45" s="3" t="s">
        <v>86</v>
      </c>
      <c r="F45" s="5">
        <f>SUM(F47+F53+F59+F65+F71+F77+F83+F89+F95+F101+F107+F113)</f>
        <v>295174000</v>
      </c>
      <c r="G45" s="5">
        <f>SUM(G47+G53+G59+G65+G71+G77+G83+G89+G95+G101+G107+G113)</f>
        <v>300425000</v>
      </c>
      <c r="H45" s="5">
        <f>SUM(H47+H53+H59+H65+H71+H77+H83+H89+H95+H101+H107+H113)</f>
        <v>310441000</v>
      </c>
    </row>
    <row r="46" spans="5:8" ht="13" x14ac:dyDescent="0.25">
      <c r="E46" s="6" t="s">
        <v>87</v>
      </c>
      <c r="F46" s="4"/>
      <c r="G46" s="4"/>
      <c r="H46" s="4"/>
    </row>
    <row r="47" spans="5:8" ht="13" x14ac:dyDescent="0.25">
      <c r="E47" s="3" t="s">
        <v>89</v>
      </c>
      <c r="F47" s="4">
        <f>SUM(F48:F51)</f>
        <v>0</v>
      </c>
      <c r="G47" s="4">
        <f>SUM(G48:G51)</f>
        <v>0</v>
      </c>
      <c r="H47" s="4">
        <f>SUM(H48:H51)</f>
        <v>0</v>
      </c>
    </row>
    <row r="48" spans="5:8" x14ac:dyDescent="0.25">
      <c r="E48" s="7" t="s">
        <v>90</v>
      </c>
      <c r="F48" s="8"/>
      <c r="G48" s="9"/>
      <c r="H48" s="10"/>
    </row>
    <row r="49" spans="5:8" x14ac:dyDescent="0.25">
      <c r="E49" s="7"/>
      <c r="F49" s="11"/>
      <c r="G49" s="12"/>
      <c r="H49" s="13"/>
    </row>
    <row r="50" spans="5:8" x14ac:dyDescent="0.25">
      <c r="E50" s="7"/>
      <c r="F50" s="11"/>
      <c r="G50" s="12"/>
      <c r="H50" s="13"/>
    </row>
    <row r="51" spans="5:8" x14ac:dyDescent="0.25">
      <c r="E51" s="7"/>
      <c r="F51" s="14"/>
      <c r="G51" s="15"/>
      <c r="H51" s="16"/>
    </row>
    <row r="52" spans="5:8" x14ac:dyDescent="0.25">
      <c r="F52" s="17"/>
      <c r="G52" s="17"/>
      <c r="H52" s="17"/>
    </row>
    <row r="53" spans="5:8" ht="13" x14ac:dyDescent="0.25">
      <c r="E53" s="3" t="s">
        <v>91</v>
      </c>
      <c r="F53" s="4">
        <f>SUM(F54:F57)</f>
        <v>292174000</v>
      </c>
      <c r="G53" s="4">
        <f>SUM(G54:G57)</f>
        <v>297425000</v>
      </c>
      <c r="H53" s="4">
        <f>SUM(H54:H57)</f>
        <v>307441000</v>
      </c>
    </row>
    <row r="54" spans="5:8" x14ac:dyDescent="0.25">
      <c r="E54" s="7" t="s">
        <v>92</v>
      </c>
      <c r="F54" s="8">
        <v>292174000</v>
      </c>
      <c r="G54" s="9">
        <v>297425000</v>
      </c>
      <c r="H54" s="10">
        <v>307441000</v>
      </c>
    </row>
    <row r="55" spans="5:8" x14ac:dyDescent="0.25">
      <c r="E55" s="7"/>
      <c r="F55" s="11"/>
      <c r="G55" s="12"/>
      <c r="H55" s="13"/>
    </row>
    <row r="56" spans="5:8" x14ac:dyDescent="0.25">
      <c r="E56" s="7"/>
      <c r="F56" s="11"/>
      <c r="G56" s="12"/>
      <c r="H56" s="13"/>
    </row>
    <row r="57" spans="5:8" x14ac:dyDescent="0.25">
      <c r="E57" s="7"/>
      <c r="F57" s="14"/>
      <c r="G57" s="15"/>
      <c r="H57" s="16"/>
    </row>
    <row r="58" spans="5:8" x14ac:dyDescent="0.25">
      <c r="F58" s="17"/>
      <c r="G58" s="17"/>
      <c r="H58" s="17"/>
    </row>
    <row r="59" spans="5:8" ht="13" x14ac:dyDescent="0.25">
      <c r="E59" s="3" t="s">
        <v>93</v>
      </c>
      <c r="F59" s="4">
        <f>SUM(F60:F63)</f>
        <v>3000000</v>
      </c>
      <c r="G59" s="4">
        <f>SUM(G60:G63)</f>
        <v>3000000</v>
      </c>
      <c r="H59" s="4">
        <f>SUM(H60:H63)</f>
        <v>3000000</v>
      </c>
    </row>
    <row r="60" spans="5:8" x14ac:dyDescent="0.25">
      <c r="E60" s="7" t="s">
        <v>94</v>
      </c>
      <c r="F60" s="8">
        <v>3000000</v>
      </c>
      <c r="G60" s="9">
        <v>3000000</v>
      </c>
      <c r="H60" s="10">
        <v>3000000</v>
      </c>
    </row>
    <row r="61" spans="5:8" x14ac:dyDescent="0.25">
      <c r="E61" s="7"/>
      <c r="F61" s="11"/>
      <c r="G61" s="12"/>
      <c r="H61" s="13"/>
    </row>
    <row r="62" spans="5:8" x14ac:dyDescent="0.25">
      <c r="E62" s="7"/>
      <c r="F62" s="11"/>
      <c r="G62" s="12"/>
      <c r="H62" s="13"/>
    </row>
    <row r="63" spans="5:8" x14ac:dyDescent="0.25">
      <c r="E63" s="7"/>
      <c r="F63" s="14"/>
      <c r="G63" s="15"/>
      <c r="H63" s="16"/>
    </row>
    <row r="64" spans="5:8" x14ac:dyDescent="0.25">
      <c r="F64" s="17"/>
      <c r="G64" s="17"/>
      <c r="H64" s="17"/>
    </row>
    <row r="65" spans="5:8" ht="13" hidden="1" x14ac:dyDescent="0.25">
      <c r="E65" s="3"/>
      <c r="F65" s="4">
        <f>SUM(F66:F69)</f>
        <v>0</v>
      </c>
      <c r="G65" s="4">
        <f>SUM(G66:G69)</f>
        <v>0</v>
      </c>
      <c r="H65" s="4">
        <f>SUM(H66:H69)</f>
        <v>0</v>
      </c>
    </row>
    <row r="66" spans="5:8" hidden="1" x14ac:dyDescent="0.25">
      <c r="E66" s="7"/>
      <c r="F66" s="8"/>
      <c r="G66" s="9"/>
      <c r="H66" s="10"/>
    </row>
    <row r="67" spans="5:8" hidden="1" x14ac:dyDescent="0.25">
      <c r="E67" s="7"/>
      <c r="F67" s="11"/>
      <c r="G67" s="12"/>
      <c r="H67" s="13"/>
    </row>
    <row r="68" spans="5:8" hidden="1" x14ac:dyDescent="0.25">
      <c r="E68" s="7"/>
      <c r="F68" s="11"/>
      <c r="G68" s="12"/>
      <c r="H68" s="13"/>
    </row>
    <row r="69" spans="5:8" hidden="1" x14ac:dyDescent="0.25">
      <c r="E69" s="7"/>
      <c r="F69" s="14"/>
      <c r="G69" s="15"/>
      <c r="H69" s="16"/>
    </row>
    <row r="70" spans="5:8" hidden="1" x14ac:dyDescent="0.25">
      <c r="F70" s="17"/>
      <c r="G70" s="17"/>
      <c r="H70" s="17"/>
    </row>
    <row r="71" spans="5:8" ht="13" hidden="1" x14ac:dyDescent="0.25">
      <c r="E71" s="3"/>
      <c r="F71" s="4">
        <f>SUM(F72:F75)</f>
        <v>0</v>
      </c>
      <c r="G71" s="4">
        <f>SUM(G72:G75)</f>
        <v>0</v>
      </c>
      <c r="H71" s="4">
        <f>SUM(H72:H75)</f>
        <v>0</v>
      </c>
    </row>
    <row r="72" spans="5:8" hidden="1" x14ac:dyDescent="0.25">
      <c r="E72" s="7"/>
      <c r="F72" s="8"/>
      <c r="G72" s="9"/>
      <c r="H72" s="10"/>
    </row>
    <row r="73" spans="5:8" hidden="1" x14ac:dyDescent="0.25">
      <c r="E73" s="7"/>
      <c r="F73" s="11"/>
      <c r="G73" s="12"/>
      <c r="H73" s="13"/>
    </row>
    <row r="74" spans="5:8" hidden="1" x14ac:dyDescent="0.25">
      <c r="E74" s="7"/>
      <c r="F74" s="11"/>
      <c r="G74" s="12"/>
      <c r="H74" s="13"/>
    </row>
    <row r="75" spans="5:8" hidden="1" x14ac:dyDescent="0.25">
      <c r="E75" s="7"/>
      <c r="F75" s="14"/>
      <c r="G75" s="15"/>
      <c r="H75" s="16"/>
    </row>
    <row r="76" spans="5:8" hidden="1" x14ac:dyDescent="0.25">
      <c r="F76" s="17"/>
      <c r="G76" s="17"/>
      <c r="H76" s="17"/>
    </row>
    <row r="77" spans="5:8" ht="13" hidden="1" x14ac:dyDescent="0.25">
      <c r="E77" s="3"/>
      <c r="F77" s="4">
        <f>SUM(F78:F81)</f>
        <v>0</v>
      </c>
      <c r="G77" s="4">
        <f>SUM(G78:G81)</f>
        <v>0</v>
      </c>
      <c r="H77" s="4">
        <f>SUM(H78:H81)</f>
        <v>0</v>
      </c>
    </row>
    <row r="78" spans="5:8" hidden="1" x14ac:dyDescent="0.25">
      <c r="E78" s="7"/>
      <c r="F78" s="8"/>
      <c r="G78" s="9"/>
      <c r="H78" s="10"/>
    </row>
    <row r="79" spans="5:8" hidden="1" x14ac:dyDescent="0.25">
      <c r="E79" s="7"/>
      <c r="F79" s="11"/>
      <c r="G79" s="12"/>
      <c r="H79" s="13"/>
    </row>
    <row r="80" spans="5:8" hidden="1" x14ac:dyDescent="0.25">
      <c r="E80" s="7"/>
      <c r="F80" s="11"/>
      <c r="G80" s="12"/>
      <c r="H80" s="13"/>
    </row>
    <row r="81" spans="5:8" hidden="1" x14ac:dyDescent="0.25">
      <c r="E81" s="7"/>
      <c r="F81" s="14"/>
      <c r="G81" s="15"/>
      <c r="H81" s="16"/>
    </row>
    <row r="82" spans="5:8" hidden="1" x14ac:dyDescent="0.25">
      <c r="F82" s="17"/>
      <c r="G82" s="17"/>
      <c r="H82" s="17"/>
    </row>
    <row r="83" spans="5:8" ht="13" hidden="1" x14ac:dyDescent="0.25">
      <c r="E83" s="3"/>
      <c r="F83" s="4">
        <f>SUM(F84:F87)</f>
        <v>0</v>
      </c>
      <c r="G83" s="4">
        <f>SUM(G84:G87)</f>
        <v>0</v>
      </c>
      <c r="H83" s="4">
        <f>SUM(H84:H87)</f>
        <v>0</v>
      </c>
    </row>
    <row r="84" spans="5:8" hidden="1" x14ac:dyDescent="0.25">
      <c r="E84" s="7"/>
      <c r="F84" s="8"/>
      <c r="G84" s="9"/>
      <c r="H84" s="10"/>
    </row>
    <row r="85" spans="5:8" hidden="1" x14ac:dyDescent="0.25">
      <c r="E85" s="7"/>
      <c r="F85" s="11"/>
      <c r="G85" s="12"/>
      <c r="H85" s="13"/>
    </row>
    <row r="86" spans="5:8" hidden="1" x14ac:dyDescent="0.25">
      <c r="E86" s="7"/>
      <c r="F86" s="11"/>
      <c r="G86" s="12"/>
      <c r="H86" s="13"/>
    </row>
    <row r="87" spans="5:8" hidden="1" x14ac:dyDescent="0.25">
      <c r="E87" s="7"/>
      <c r="F87" s="14"/>
      <c r="G87" s="15"/>
      <c r="H87" s="16"/>
    </row>
    <row r="88" spans="5:8" hidden="1" x14ac:dyDescent="0.25">
      <c r="F88" s="17"/>
      <c r="G88" s="17"/>
      <c r="H88" s="17"/>
    </row>
    <row r="89" spans="5:8" ht="13" hidden="1" x14ac:dyDescent="0.25">
      <c r="E89" s="3"/>
      <c r="F89" s="4">
        <f>SUM(F90:F93)</f>
        <v>0</v>
      </c>
      <c r="G89" s="4">
        <f>SUM(G90:G93)</f>
        <v>0</v>
      </c>
      <c r="H89" s="4">
        <f>SUM(H90:H93)</f>
        <v>0</v>
      </c>
    </row>
    <row r="90" spans="5:8" hidden="1" x14ac:dyDescent="0.25">
      <c r="E90" s="7"/>
      <c r="F90" s="8"/>
      <c r="G90" s="9"/>
      <c r="H90" s="10"/>
    </row>
    <row r="91" spans="5:8" hidden="1" x14ac:dyDescent="0.25">
      <c r="E91" s="7"/>
      <c r="F91" s="11"/>
      <c r="G91" s="12"/>
      <c r="H91" s="13"/>
    </row>
    <row r="92" spans="5:8" hidden="1" x14ac:dyDescent="0.25">
      <c r="E92" s="7"/>
      <c r="F92" s="11"/>
      <c r="G92" s="12"/>
      <c r="H92" s="13"/>
    </row>
    <row r="93" spans="5:8" hidden="1" x14ac:dyDescent="0.25">
      <c r="E93" s="7"/>
      <c r="F93" s="14"/>
      <c r="G93" s="15"/>
      <c r="H93" s="16"/>
    </row>
    <row r="94" spans="5:8" hidden="1" x14ac:dyDescent="0.25">
      <c r="F94" s="17"/>
      <c r="G94" s="17"/>
      <c r="H94" s="17"/>
    </row>
    <row r="95" spans="5:8" ht="13" hidden="1" x14ac:dyDescent="0.25">
      <c r="E95" s="3"/>
      <c r="F95" s="4">
        <f>SUM(F96:F99)</f>
        <v>0</v>
      </c>
      <c r="G95" s="4">
        <f>SUM(G96:G99)</f>
        <v>0</v>
      </c>
      <c r="H95" s="4">
        <f>SUM(H96:H99)</f>
        <v>0</v>
      </c>
    </row>
    <row r="96" spans="5:8" hidden="1" x14ac:dyDescent="0.25">
      <c r="E96" s="7"/>
      <c r="F96" s="8"/>
      <c r="G96" s="9"/>
      <c r="H96" s="10"/>
    </row>
    <row r="97" spans="5:8" hidden="1" x14ac:dyDescent="0.25">
      <c r="E97" s="7"/>
      <c r="F97" s="11"/>
      <c r="G97" s="12"/>
      <c r="H97" s="13"/>
    </row>
    <row r="98" spans="5:8" hidden="1" x14ac:dyDescent="0.25">
      <c r="E98" s="7"/>
      <c r="F98" s="11"/>
      <c r="G98" s="12"/>
      <c r="H98" s="13"/>
    </row>
    <row r="99" spans="5:8" hidden="1" x14ac:dyDescent="0.25">
      <c r="E99" s="7"/>
      <c r="F99" s="14"/>
      <c r="G99" s="15"/>
      <c r="H99" s="16"/>
    </row>
    <row r="100" spans="5:8" hidden="1" x14ac:dyDescent="0.25">
      <c r="F100" s="17"/>
      <c r="G100" s="17"/>
      <c r="H100" s="17"/>
    </row>
    <row r="101" spans="5:8" ht="13" hidden="1" x14ac:dyDescent="0.25">
      <c r="E101" s="3"/>
      <c r="F101" s="4">
        <f>SUM(F102:F105)</f>
        <v>0</v>
      </c>
      <c r="G101" s="4">
        <f>SUM(G102:G105)</f>
        <v>0</v>
      </c>
      <c r="H101" s="4">
        <f>SUM(H102:H105)</f>
        <v>0</v>
      </c>
    </row>
    <row r="102" spans="5:8" hidden="1" x14ac:dyDescent="0.25">
      <c r="E102" s="7"/>
      <c r="F102" s="8"/>
      <c r="G102" s="9"/>
      <c r="H102" s="10"/>
    </row>
    <row r="103" spans="5:8" hidden="1" x14ac:dyDescent="0.25">
      <c r="E103" s="7"/>
      <c r="F103" s="11"/>
      <c r="G103" s="12"/>
      <c r="H103" s="13"/>
    </row>
    <row r="104" spans="5:8" hidden="1" x14ac:dyDescent="0.25">
      <c r="E104" s="7"/>
      <c r="F104" s="11"/>
      <c r="G104" s="12"/>
      <c r="H104" s="13"/>
    </row>
    <row r="105" spans="5:8" hidden="1" x14ac:dyDescent="0.25">
      <c r="E105" s="7"/>
      <c r="F105" s="14"/>
      <c r="G105" s="15"/>
      <c r="H105" s="16"/>
    </row>
    <row r="106" spans="5:8" hidden="1" x14ac:dyDescent="0.25">
      <c r="F106" s="17"/>
      <c r="G106" s="17"/>
      <c r="H106" s="17"/>
    </row>
    <row r="107" spans="5:8" ht="13" hidden="1" x14ac:dyDescent="0.25">
      <c r="E107" s="3"/>
      <c r="F107" s="4">
        <f>SUM(F108:F111)</f>
        <v>0</v>
      </c>
      <c r="G107" s="4">
        <f>SUM(G108:G111)</f>
        <v>0</v>
      </c>
      <c r="H107" s="4">
        <f>SUM(H108:H111)</f>
        <v>0</v>
      </c>
    </row>
    <row r="108" spans="5:8" hidden="1" x14ac:dyDescent="0.25">
      <c r="E108" s="7"/>
      <c r="F108" s="8"/>
      <c r="G108" s="9"/>
      <c r="H108" s="10"/>
    </row>
    <row r="109" spans="5:8" hidden="1" x14ac:dyDescent="0.25">
      <c r="E109" s="7"/>
      <c r="F109" s="11"/>
      <c r="G109" s="12"/>
      <c r="H109" s="13"/>
    </row>
    <row r="110" spans="5:8" hidden="1" x14ac:dyDescent="0.25">
      <c r="E110" s="7"/>
      <c r="F110" s="11"/>
      <c r="G110" s="12"/>
      <c r="H110" s="13"/>
    </row>
    <row r="111" spans="5:8" hidden="1" x14ac:dyDescent="0.25">
      <c r="E111" s="7"/>
      <c r="F111" s="14"/>
      <c r="G111" s="15"/>
      <c r="H111" s="16"/>
    </row>
    <row r="112" spans="5:8" hidden="1" x14ac:dyDescent="0.25">
      <c r="F112" s="17"/>
      <c r="G112" s="17"/>
      <c r="H112" s="17"/>
    </row>
    <row r="113" spans="5:8" ht="13" hidden="1" x14ac:dyDescent="0.25">
      <c r="E113" s="3"/>
      <c r="F113" s="4">
        <f>SUM(F114:F117)</f>
        <v>0</v>
      </c>
      <c r="G113" s="4">
        <f>SUM(G114:G117)</f>
        <v>0</v>
      </c>
      <c r="H113" s="4">
        <f>SUM(H114:H117)</f>
        <v>0</v>
      </c>
    </row>
    <row r="114" spans="5:8" hidden="1" x14ac:dyDescent="0.25">
      <c r="E114" s="7"/>
      <c r="F114" s="8"/>
      <c r="G114" s="9"/>
      <c r="H114" s="10"/>
    </row>
    <row r="115" spans="5:8" hidden="1" x14ac:dyDescent="0.25">
      <c r="E115" s="7"/>
      <c r="F115" s="11"/>
      <c r="G115" s="12"/>
      <c r="H115" s="13"/>
    </row>
    <row r="116" spans="5:8" hidden="1" x14ac:dyDescent="0.25">
      <c r="E116" s="7"/>
      <c r="F116" s="11"/>
      <c r="G116" s="12"/>
      <c r="H116" s="13"/>
    </row>
    <row r="117" spans="5:8" hidden="1" x14ac:dyDescent="0.25">
      <c r="E117" s="7"/>
      <c r="F117" s="14"/>
      <c r="G117" s="15"/>
      <c r="H117" s="16"/>
    </row>
    <row r="118" spans="5:8" ht="13" x14ac:dyDescent="0.25">
      <c r="E118" s="18" t="s">
        <v>88</v>
      </c>
      <c r="F118" s="19">
        <f>SUM(F45)</f>
        <v>295174000</v>
      </c>
      <c r="G118" s="19">
        <f>SUM(G45)</f>
        <v>300425000</v>
      </c>
      <c r="H118" s="19">
        <f>SUM(H45)</f>
        <v>310441000</v>
      </c>
    </row>
    <row r="119" spans="5:8" x14ac:dyDescent="0.25">
      <c r="F119" s="22"/>
      <c r="G119" s="22"/>
      <c r="H119" s="22"/>
    </row>
    <row r="120" spans="5:8" x14ac:dyDescent="0.25">
      <c r="F120" s="22"/>
      <c r="G120" s="22"/>
      <c r="H120" s="22"/>
    </row>
    <row r="121" spans="5:8" x14ac:dyDescent="0.25">
      <c r="F121" s="22"/>
      <c r="G121" s="22"/>
      <c r="H121" s="22"/>
    </row>
    <row r="122" spans="5:8" x14ac:dyDescent="0.25">
      <c r="F122" s="22"/>
      <c r="G122" s="22"/>
      <c r="H122" s="22"/>
    </row>
    <row r="123" spans="5:8" x14ac:dyDescent="0.25">
      <c r="F123" s="22"/>
      <c r="G123" s="22"/>
      <c r="H123" s="22"/>
    </row>
    <row r="124" spans="5:8" x14ac:dyDescent="0.25">
      <c r="F124" s="22"/>
      <c r="G124" s="22"/>
      <c r="H124" s="22"/>
    </row>
    <row r="125" spans="5:8" x14ac:dyDescent="0.25">
      <c r="F125" s="22"/>
      <c r="G125" s="22"/>
      <c r="H125" s="22"/>
    </row>
    <row r="126" spans="5:8" x14ac:dyDescent="0.25">
      <c r="F126" s="22"/>
      <c r="G126" s="22"/>
      <c r="H126" s="22"/>
    </row>
    <row r="127" spans="5:8" x14ac:dyDescent="0.25">
      <c r="F127" s="22"/>
      <c r="G127" s="22"/>
      <c r="H127" s="22"/>
    </row>
    <row r="128" spans="5:8" x14ac:dyDescent="0.25">
      <c r="F128" s="22"/>
      <c r="G128" s="22"/>
      <c r="H128" s="22"/>
    </row>
    <row r="129" spans="6:8" x14ac:dyDescent="0.25">
      <c r="F129" s="22"/>
      <c r="G129" s="22"/>
      <c r="H129" s="22"/>
    </row>
    <row r="130" spans="6:8" x14ac:dyDescent="0.25">
      <c r="F130" s="22"/>
      <c r="G130" s="22"/>
      <c r="H130" s="22"/>
    </row>
    <row r="131" spans="6:8" x14ac:dyDescent="0.25">
      <c r="F131" s="22"/>
      <c r="G131" s="22"/>
      <c r="H131" s="22"/>
    </row>
    <row r="132" spans="6:8" x14ac:dyDescent="0.25">
      <c r="F132" s="22"/>
      <c r="G132" s="22"/>
      <c r="H132" s="22"/>
    </row>
    <row r="133" spans="6:8" x14ac:dyDescent="0.25">
      <c r="F133" s="22"/>
      <c r="G133" s="22"/>
      <c r="H133" s="22"/>
    </row>
    <row r="134" spans="6:8" x14ac:dyDescent="0.25">
      <c r="F134" s="22"/>
      <c r="G134" s="22"/>
      <c r="H134" s="22"/>
    </row>
    <row r="135" spans="6:8" x14ac:dyDescent="0.25">
      <c r="F135" s="22"/>
      <c r="G135" s="22"/>
      <c r="H135" s="22"/>
    </row>
    <row r="136" spans="6:8" x14ac:dyDescent="0.25">
      <c r="F136" s="22"/>
      <c r="G136" s="22"/>
      <c r="H136" s="22"/>
    </row>
    <row r="137" spans="6:8" x14ac:dyDescent="0.25">
      <c r="F137" s="22"/>
      <c r="G137" s="22"/>
      <c r="H137" s="22"/>
    </row>
    <row r="138" spans="6:8" x14ac:dyDescent="0.25">
      <c r="F138" s="22"/>
      <c r="G138" s="22"/>
      <c r="H138" s="22"/>
    </row>
    <row r="139" spans="6:8" x14ac:dyDescent="0.25">
      <c r="F139" s="22"/>
      <c r="G139" s="22"/>
      <c r="H139" s="22"/>
    </row>
    <row r="140" spans="6:8" x14ac:dyDescent="0.25">
      <c r="F140" s="22"/>
      <c r="G140" s="22"/>
      <c r="H140" s="22"/>
    </row>
    <row r="141" spans="6:8" x14ac:dyDescent="0.25">
      <c r="F141" s="22"/>
      <c r="G141" s="22"/>
      <c r="H141" s="22"/>
    </row>
    <row r="142" spans="6:8" x14ac:dyDescent="0.25">
      <c r="F142" s="22"/>
      <c r="G142" s="22"/>
      <c r="H142" s="22"/>
    </row>
    <row r="143" spans="6:8" x14ac:dyDescent="0.25">
      <c r="F143" s="22"/>
      <c r="G143" s="22"/>
      <c r="H143" s="22"/>
    </row>
    <row r="144" spans="6:8" x14ac:dyDescent="0.25">
      <c r="F144" s="22"/>
      <c r="G144" s="22"/>
      <c r="H144" s="22"/>
    </row>
    <row r="145" spans="6:8" x14ac:dyDescent="0.25">
      <c r="F145" s="22"/>
      <c r="G145" s="22"/>
      <c r="H145" s="22"/>
    </row>
    <row r="146" spans="6:8" x14ac:dyDescent="0.25">
      <c r="F146" s="22"/>
      <c r="G146" s="22"/>
      <c r="H146" s="22"/>
    </row>
    <row r="147" spans="6:8" x14ac:dyDescent="0.25">
      <c r="F147" s="22"/>
      <c r="G147" s="22"/>
      <c r="H147" s="22"/>
    </row>
    <row r="148" spans="6:8" x14ac:dyDescent="0.25">
      <c r="F148" s="22"/>
      <c r="G148" s="22"/>
      <c r="H148" s="22"/>
    </row>
    <row r="149" spans="6:8" x14ac:dyDescent="0.25">
      <c r="F149" s="22"/>
      <c r="G149" s="22"/>
      <c r="H149" s="22"/>
    </row>
    <row r="150" spans="6:8" x14ac:dyDescent="0.25">
      <c r="F150" s="22"/>
      <c r="G150" s="22"/>
      <c r="H150" s="22"/>
    </row>
    <row r="151" spans="6:8" x14ac:dyDescent="0.25">
      <c r="F151" s="22"/>
      <c r="G151" s="22"/>
      <c r="H151" s="22"/>
    </row>
    <row r="152" spans="6:8" x14ac:dyDescent="0.25">
      <c r="F152" s="22"/>
      <c r="G152" s="22"/>
      <c r="H152" s="22"/>
    </row>
    <row r="153" spans="6:8" x14ac:dyDescent="0.25">
      <c r="F153" s="22"/>
      <c r="G153" s="22"/>
      <c r="H153" s="22"/>
    </row>
    <row r="154" spans="6:8" x14ac:dyDescent="0.25">
      <c r="F154" s="22"/>
      <c r="G154" s="22"/>
      <c r="H154" s="22"/>
    </row>
    <row r="155" spans="6:8" x14ac:dyDescent="0.25">
      <c r="F155" s="22"/>
      <c r="G155" s="22"/>
      <c r="H155" s="22"/>
    </row>
    <row r="156" spans="6:8" x14ac:dyDescent="0.25">
      <c r="F156" s="22"/>
      <c r="G156" s="22"/>
      <c r="H156" s="22"/>
    </row>
    <row r="157" spans="6:8" x14ac:dyDescent="0.25">
      <c r="F157" s="22"/>
      <c r="G157" s="22"/>
      <c r="H157" s="22"/>
    </row>
    <row r="158" spans="6:8" x14ac:dyDescent="0.25">
      <c r="F158" s="22"/>
      <c r="G158" s="22"/>
      <c r="H158" s="22"/>
    </row>
    <row r="159" spans="6:8" x14ac:dyDescent="0.25">
      <c r="F159" s="22"/>
      <c r="G159" s="22"/>
      <c r="H159" s="22"/>
    </row>
    <row r="160" spans="6:8" x14ac:dyDescent="0.25">
      <c r="F160" s="22"/>
      <c r="G160" s="22"/>
      <c r="H160" s="22"/>
    </row>
    <row r="161" spans="6:8" x14ac:dyDescent="0.25">
      <c r="F161" s="22"/>
      <c r="G161" s="22"/>
      <c r="H161" s="22"/>
    </row>
    <row r="162" spans="6:8" x14ac:dyDescent="0.25">
      <c r="F162" s="22"/>
      <c r="G162" s="22"/>
      <c r="H162" s="22"/>
    </row>
    <row r="163" spans="6:8" x14ac:dyDescent="0.25">
      <c r="F163" s="22"/>
      <c r="G163" s="22"/>
      <c r="H163" s="22"/>
    </row>
    <row r="164" spans="6:8" x14ac:dyDescent="0.25">
      <c r="F164" s="22"/>
      <c r="G164" s="22"/>
      <c r="H164" s="22"/>
    </row>
    <row r="165" spans="6:8" x14ac:dyDescent="0.25">
      <c r="F165" s="22"/>
      <c r="G165" s="22"/>
      <c r="H165" s="22"/>
    </row>
    <row r="166" spans="6:8" x14ac:dyDescent="0.25">
      <c r="F166" s="22"/>
      <c r="G166" s="22"/>
      <c r="H166" s="22"/>
    </row>
    <row r="167" spans="6:8" x14ac:dyDescent="0.25">
      <c r="F167" s="22"/>
      <c r="G167" s="22"/>
      <c r="H167" s="22"/>
    </row>
    <row r="168" spans="6:8" x14ac:dyDescent="0.25">
      <c r="F168" s="22"/>
      <c r="G168" s="22"/>
      <c r="H168" s="22"/>
    </row>
    <row r="169" spans="6:8" x14ac:dyDescent="0.25">
      <c r="F169" s="22"/>
      <c r="G169" s="22"/>
      <c r="H169" s="22"/>
    </row>
    <row r="170" spans="6:8" x14ac:dyDescent="0.25">
      <c r="F170" s="22"/>
      <c r="G170" s="22"/>
      <c r="H170" s="22"/>
    </row>
    <row r="171" spans="6:8" x14ac:dyDescent="0.25">
      <c r="F171" s="22"/>
      <c r="G171" s="22"/>
      <c r="H171" s="22"/>
    </row>
    <row r="172" spans="6:8" x14ac:dyDescent="0.25">
      <c r="F172" s="22"/>
      <c r="G172" s="22"/>
      <c r="H172" s="22"/>
    </row>
    <row r="173" spans="6:8" x14ac:dyDescent="0.25">
      <c r="F173" s="22"/>
      <c r="G173" s="22"/>
      <c r="H173" s="22"/>
    </row>
    <row r="174" spans="6:8" x14ac:dyDescent="0.25">
      <c r="F174" s="22"/>
      <c r="G174" s="22"/>
      <c r="H174" s="22"/>
    </row>
    <row r="175" spans="6:8" x14ac:dyDescent="0.25">
      <c r="F175" s="22"/>
      <c r="G175" s="22"/>
      <c r="H175" s="22"/>
    </row>
    <row r="176" spans="6:8" x14ac:dyDescent="0.25">
      <c r="F176" s="22"/>
      <c r="G176" s="22"/>
      <c r="H176" s="22"/>
    </row>
    <row r="177" spans="6:8" x14ac:dyDescent="0.25">
      <c r="F177" s="22"/>
      <c r="G177" s="22"/>
      <c r="H177" s="22"/>
    </row>
    <row r="178" spans="6:8" x14ac:dyDescent="0.25">
      <c r="F178" s="22"/>
      <c r="G178" s="22"/>
      <c r="H178" s="22"/>
    </row>
    <row r="179" spans="6:8" x14ac:dyDescent="0.25">
      <c r="F179" s="22"/>
      <c r="G179" s="22"/>
      <c r="H179" s="22"/>
    </row>
    <row r="180" spans="6:8" x14ac:dyDescent="0.25">
      <c r="F180" s="22"/>
      <c r="G180" s="22"/>
      <c r="H180" s="22"/>
    </row>
    <row r="181" spans="6:8" x14ac:dyDescent="0.25">
      <c r="F181" s="22"/>
      <c r="G181" s="22"/>
      <c r="H181" s="22"/>
    </row>
    <row r="182" spans="6:8" x14ac:dyDescent="0.25">
      <c r="F182" s="22"/>
      <c r="G182" s="22"/>
      <c r="H182" s="22"/>
    </row>
    <row r="183" spans="6:8" x14ac:dyDescent="0.25">
      <c r="F183" s="22"/>
      <c r="G183" s="22"/>
      <c r="H183" s="22"/>
    </row>
    <row r="184" spans="6:8" x14ac:dyDescent="0.25">
      <c r="F184" s="22"/>
      <c r="G184" s="22"/>
      <c r="H184" s="22"/>
    </row>
    <row r="185" spans="6:8" x14ac:dyDescent="0.25">
      <c r="F185" s="22"/>
      <c r="G185" s="22"/>
      <c r="H185" s="22"/>
    </row>
    <row r="186" spans="6:8" x14ac:dyDescent="0.25">
      <c r="F186" s="22"/>
      <c r="G186" s="22"/>
      <c r="H186" s="22"/>
    </row>
    <row r="187" spans="6:8" x14ac:dyDescent="0.25">
      <c r="F187" s="22"/>
      <c r="G187" s="22"/>
      <c r="H187" s="22"/>
    </row>
    <row r="188" spans="6:8" x14ac:dyDescent="0.25">
      <c r="F188" s="22"/>
      <c r="G188" s="22"/>
      <c r="H188" s="22"/>
    </row>
    <row r="189" spans="6:8" x14ac:dyDescent="0.25">
      <c r="F189" s="22"/>
      <c r="G189" s="22"/>
      <c r="H189" s="22"/>
    </row>
    <row r="190" spans="6:8" x14ac:dyDescent="0.25">
      <c r="F190" s="22"/>
      <c r="G190" s="22"/>
      <c r="H190" s="22"/>
    </row>
    <row r="191" spans="6:8" x14ac:dyDescent="0.25">
      <c r="F191" s="22"/>
      <c r="G191" s="22"/>
      <c r="H191" s="22"/>
    </row>
    <row r="192" spans="6:8" x14ac:dyDescent="0.25">
      <c r="F192" s="22"/>
      <c r="G192" s="22"/>
      <c r="H192" s="22"/>
    </row>
    <row r="193" spans="6:8" x14ac:dyDescent="0.25">
      <c r="F193" s="22"/>
      <c r="G193" s="22"/>
      <c r="H193" s="22"/>
    </row>
    <row r="194" spans="6:8" x14ac:dyDescent="0.25">
      <c r="F194" s="22"/>
      <c r="G194" s="22"/>
      <c r="H194" s="22"/>
    </row>
    <row r="195" spans="6:8" x14ac:dyDescent="0.25">
      <c r="F195" s="22"/>
      <c r="G195" s="22"/>
      <c r="H195" s="22"/>
    </row>
    <row r="196" spans="6:8" x14ac:dyDescent="0.25">
      <c r="F196" s="22"/>
      <c r="G196" s="22"/>
      <c r="H196" s="22"/>
    </row>
    <row r="197" spans="6:8" x14ac:dyDescent="0.25">
      <c r="F197" s="22"/>
      <c r="G197" s="22"/>
      <c r="H197" s="22"/>
    </row>
    <row r="198" spans="6:8" x14ac:dyDescent="0.25">
      <c r="F198" s="22"/>
      <c r="G198" s="22"/>
      <c r="H198" s="22"/>
    </row>
    <row r="199" spans="6:8" x14ac:dyDescent="0.25">
      <c r="F199" s="22"/>
      <c r="G199" s="22"/>
      <c r="H199" s="22"/>
    </row>
    <row r="200" spans="6:8" x14ac:dyDescent="0.25">
      <c r="F200" s="22"/>
      <c r="G200" s="22"/>
      <c r="H200" s="22"/>
    </row>
    <row r="201" spans="6:8" x14ac:dyDescent="0.25">
      <c r="F201" s="22"/>
      <c r="G201" s="22"/>
      <c r="H201" s="22"/>
    </row>
    <row r="202" spans="6:8" x14ac:dyDescent="0.25">
      <c r="F202" s="22"/>
      <c r="G202" s="22"/>
      <c r="H202" s="22"/>
    </row>
    <row r="203" spans="6:8" x14ac:dyDescent="0.25">
      <c r="F203" s="22"/>
      <c r="G203" s="22"/>
      <c r="H203" s="22"/>
    </row>
    <row r="204" spans="6:8" x14ac:dyDescent="0.25">
      <c r="F204" s="22"/>
      <c r="G204" s="22"/>
      <c r="H204" s="22"/>
    </row>
    <row r="205" spans="6:8" x14ac:dyDescent="0.25">
      <c r="F205" s="22"/>
      <c r="G205" s="22"/>
      <c r="H205" s="22"/>
    </row>
    <row r="206" spans="6:8" x14ac:dyDescent="0.25">
      <c r="F206" s="22"/>
      <c r="G206" s="22"/>
      <c r="H206" s="22"/>
    </row>
    <row r="207" spans="6:8" x14ac:dyDescent="0.25">
      <c r="F207" s="22"/>
      <c r="G207" s="22"/>
      <c r="H207" s="22"/>
    </row>
    <row r="208" spans="6:8" x14ac:dyDescent="0.25">
      <c r="F208" s="22"/>
      <c r="G208" s="22"/>
      <c r="H208" s="22"/>
    </row>
    <row r="209" spans="6:8" x14ac:dyDescent="0.25">
      <c r="F209" s="22"/>
      <c r="G209" s="22"/>
      <c r="H209" s="22"/>
    </row>
    <row r="210" spans="6:8" x14ac:dyDescent="0.25">
      <c r="F210" s="22"/>
      <c r="G210" s="22"/>
      <c r="H210" s="22"/>
    </row>
    <row r="211" spans="6:8" x14ac:dyDescent="0.25">
      <c r="F211" s="22"/>
      <c r="G211" s="22"/>
      <c r="H211" s="22"/>
    </row>
    <row r="212" spans="6:8" x14ac:dyDescent="0.25">
      <c r="F212" s="22"/>
      <c r="G212" s="22"/>
      <c r="H212" s="22"/>
    </row>
    <row r="213" spans="6:8" x14ac:dyDescent="0.25">
      <c r="F213" s="22"/>
      <c r="G213" s="22"/>
      <c r="H213" s="22"/>
    </row>
    <row r="214" spans="6:8" x14ac:dyDescent="0.25">
      <c r="F214" s="22"/>
      <c r="G214" s="22"/>
      <c r="H214" s="22"/>
    </row>
    <row r="215" spans="6:8" x14ac:dyDescent="0.25">
      <c r="F215" s="22"/>
      <c r="G215" s="22"/>
      <c r="H215" s="22"/>
    </row>
    <row r="216" spans="6:8" x14ac:dyDescent="0.25">
      <c r="F216" s="22"/>
      <c r="G216" s="22"/>
      <c r="H216" s="22"/>
    </row>
    <row r="217" spans="6:8" x14ac:dyDescent="0.25">
      <c r="F217" s="22"/>
      <c r="G217" s="22"/>
      <c r="H217" s="22"/>
    </row>
    <row r="218" spans="6:8" x14ac:dyDescent="0.25">
      <c r="F218" s="22"/>
      <c r="G218" s="22"/>
      <c r="H218" s="22"/>
    </row>
    <row r="219" spans="6:8" x14ac:dyDescent="0.25">
      <c r="F219" s="22"/>
      <c r="G219" s="22"/>
      <c r="H219" s="22"/>
    </row>
    <row r="220" spans="6:8" x14ac:dyDescent="0.25">
      <c r="F220" s="22"/>
      <c r="G220" s="22"/>
      <c r="H220" s="22"/>
    </row>
    <row r="221" spans="6:8" x14ac:dyDescent="0.25">
      <c r="F221" s="22"/>
      <c r="G221" s="22"/>
      <c r="H221" s="22"/>
    </row>
    <row r="222" spans="6:8" x14ac:dyDescent="0.25">
      <c r="F222" s="22"/>
      <c r="G222" s="22"/>
      <c r="H222" s="22"/>
    </row>
    <row r="223" spans="6:8" x14ac:dyDescent="0.25">
      <c r="F223" s="22"/>
      <c r="G223" s="22"/>
      <c r="H223" s="22"/>
    </row>
    <row r="224" spans="6:8" x14ac:dyDescent="0.25">
      <c r="F224" s="22"/>
      <c r="G224" s="22"/>
      <c r="H224" s="22"/>
    </row>
    <row r="225" spans="6:8" x14ac:dyDescent="0.25">
      <c r="F225" s="22"/>
      <c r="G225" s="22"/>
      <c r="H225" s="22"/>
    </row>
    <row r="226" spans="6:8" x14ac:dyDescent="0.25">
      <c r="F226" s="22"/>
      <c r="G226" s="22"/>
      <c r="H226" s="22"/>
    </row>
    <row r="227" spans="6:8" x14ac:dyDescent="0.25">
      <c r="F227" s="22"/>
      <c r="G227" s="22"/>
      <c r="H227" s="22"/>
    </row>
    <row r="228" spans="6:8" x14ac:dyDescent="0.25">
      <c r="F228" s="22"/>
      <c r="G228" s="22"/>
      <c r="H228" s="22"/>
    </row>
    <row r="229" spans="6:8" x14ac:dyDescent="0.25">
      <c r="F229" s="22"/>
      <c r="G229" s="22"/>
      <c r="H229" s="22"/>
    </row>
    <row r="230" spans="6:8" x14ac:dyDescent="0.25">
      <c r="F230" s="22"/>
      <c r="G230" s="22"/>
      <c r="H230" s="22"/>
    </row>
    <row r="231" spans="6:8" x14ac:dyDescent="0.25">
      <c r="F231" s="22"/>
      <c r="G231" s="22"/>
      <c r="H231" s="22"/>
    </row>
    <row r="232" spans="6:8" x14ac:dyDescent="0.25">
      <c r="F232" s="22"/>
      <c r="G232" s="22"/>
      <c r="H232" s="22"/>
    </row>
    <row r="233" spans="6:8" x14ac:dyDescent="0.25">
      <c r="F233" s="22"/>
      <c r="G233" s="22"/>
      <c r="H233" s="22"/>
    </row>
    <row r="234" spans="6:8" x14ac:dyDescent="0.25">
      <c r="F234" s="22"/>
      <c r="G234" s="22"/>
      <c r="H234" s="22"/>
    </row>
    <row r="235" spans="6:8" x14ac:dyDescent="0.25">
      <c r="F235" s="22"/>
      <c r="G235" s="22"/>
      <c r="H235" s="22"/>
    </row>
    <row r="236" spans="6:8" x14ac:dyDescent="0.25">
      <c r="F236" s="22"/>
      <c r="G236" s="22"/>
      <c r="H236" s="22"/>
    </row>
    <row r="237" spans="6:8" x14ac:dyDescent="0.25">
      <c r="F237" s="22"/>
      <c r="G237" s="22"/>
      <c r="H237" s="22"/>
    </row>
    <row r="238" spans="6:8" x14ac:dyDescent="0.25">
      <c r="F238" s="22"/>
      <c r="G238" s="22"/>
      <c r="H238" s="22"/>
    </row>
    <row r="239" spans="6:8" x14ac:dyDescent="0.25">
      <c r="F239" s="22"/>
      <c r="G239" s="22"/>
      <c r="H239" s="22"/>
    </row>
    <row r="240" spans="6:8" x14ac:dyDescent="0.25">
      <c r="F240" s="22"/>
      <c r="G240" s="22"/>
      <c r="H240" s="22"/>
    </row>
    <row r="241" spans="6:8" x14ac:dyDescent="0.25">
      <c r="F241" s="22"/>
      <c r="G241" s="22"/>
      <c r="H241" s="22"/>
    </row>
    <row r="242" spans="6:8" x14ac:dyDescent="0.25">
      <c r="F242" s="22"/>
      <c r="G242" s="22"/>
      <c r="H242" s="22"/>
    </row>
    <row r="243" spans="6:8" x14ac:dyDescent="0.25">
      <c r="F243" s="22"/>
      <c r="G243" s="22"/>
      <c r="H243" s="22"/>
    </row>
    <row r="244" spans="6:8" x14ac:dyDescent="0.25">
      <c r="F244" s="22"/>
      <c r="G244" s="22"/>
      <c r="H244" s="22"/>
    </row>
    <row r="245" spans="6:8" x14ac:dyDescent="0.25">
      <c r="F245" s="22"/>
      <c r="G245" s="22"/>
      <c r="H245" s="22"/>
    </row>
    <row r="246" spans="6:8" x14ac:dyDescent="0.25">
      <c r="F246" s="22"/>
      <c r="G246" s="22"/>
      <c r="H246" s="22"/>
    </row>
    <row r="247" spans="6:8" x14ac:dyDescent="0.25">
      <c r="F247" s="22"/>
      <c r="G247" s="22"/>
      <c r="H247" s="22"/>
    </row>
    <row r="248" spans="6:8" x14ac:dyDescent="0.25">
      <c r="F248" s="22"/>
      <c r="G248" s="22"/>
      <c r="H248" s="22"/>
    </row>
    <row r="249" spans="6:8" x14ac:dyDescent="0.25">
      <c r="F249" s="22"/>
      <c r="G249" s="22"/>
      <c r="H249" s="22"/>
    </row>
    <row r="250" spans="6:8" x14ac:dyDescent="0.25">
      <c r="F250" s="22"/>
      <c r="G250" s="22"/>
      <c r="H250" s="22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2" max="16383" man="1"/>
    <brk id="1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28</vt:i4>
      </vt:variant>
    </vt:vector>
  </HeadingPairs>
  <TitlesOfParts>
    <vt:vector size="56" baseType="lpstr">
      <vt:lpstr>Summary</vt:lpstr>
      <vt:lpstr>DC16</vt:lpstr>
      <vt:lpstr>DC18</vt:lpstr>
      <vt:lpstr>DC19</vt:lpstr>
      <vt:lpstr>DC20</vt:lpstr>
      <vt:lpstr>DC37</vt:lpstr>
      <vt:lpstr>DC38</vt:lpstr>
      <vt:lpstr>DC39</vt:lpstr>
      <vt:lpstr>DC40</vt:lpstr>
      <vt:lpstr>FS161</vt:lpstr>
      <vt:lpstr>FS162</vt:lpstr>
      <vt:lpstr>FS163</vt:lpstr>
      <vt:lpstr>FS181</vt:lpstr>
      <vt:lpstr>FS182</vt:lpstr>
      <vt:lpstr>FS183</vt:lpstr>
      <vt:lpstr>FS184</vt:lpstr>
      <vt:lpstr>FS185</vt:lpstr>
      <vt:lpstr>FS191</vt:lpstr>
      <vt:lpstr>FS192</vt:lpstr>
      <vt:lpstr>FS193</vt:lpstr>
      <vt:lpstr>FS194</vt:lpstr>
      <vt:lpstr>FS195</vt:lpstr>
      <vt:lpstr>FS196</vt:lpstr>
      <vt:lpstr>FS201</vt:lpstr>
      <vt:lpstr>FS203</vt:lpstr>
      <vt:lpstr>FS204</vt:lpstr>
      <vt:lpstr>FS205</vt:lpstr>
      <vt:lpstr>MAN</vt:lpstr>
      <vt:lpstr>'DC16'!Print_Area</vt:lpstr>
      <vt:lpstr>'DC18'!Print_Area</vt:lpstr>
      <vt:lpstr>'DC19'!Print_Area</vt:lpstr>
      <vt:lpstr>'DC20'!Print_Area</vt:lpstr>
      <vt:lpstr>'DC37'!Print_Area</vt:lpstr>
      <vt:lpstr>'DC38'!Print_Area</vt:lpstr>
      <vt:lpstr>'DC39'!Print_Area</vt:lpstr>
      <vt:lpstr>'DC40'!Print_Area</vt:lpstr>
      <vt:lpstr>'FS161'!Print_Area</vt:lpstr>
      <vt:lpstr>'FS162'!Print_Area</vt:lpstr>
      <vt:lpstr>'FS163'!Print_Area</vt:lpstr>
      <vt:lpstr>'FS181'!Print_Area</vt:lpstr>
      <vt:lpstr>'FS182'!Print_Area</vt:lpstr>
      <vt:lpstr>'FS183'!Print_Area</vt:lpstr>
      <vt:lpstr>'FS184'!Print_Area</vt:lpstr>
      <vt:lpstr>'FS185'!Print_Area</vt:lpstr>
      <vt:lpstr>'FS191'!Print_Area</vt:lpstr>
      <vt:lpstr>'FS192'!Print_Area</vt:lpstr>
      <vt:lpstr>'FS193'!Print_Area</vt:lpstr>
      <vt:lpstr>'FS194'!Print_Area</vt:lpstr>
      <vt:lpstr>'FS195'!Print_Area</vt:lpstr>
      <vt:lpstr>'FS196'!Print_Area</vt:lpstr>
      <vt:lpstr>'FS201'!Print_Area</vt:lpstr>
      <vt:lpstr>'FS203'!Print_Area</vt:lpstr>
      <vt:lpstr>'FS204'!Print_Area</vt:lpstr>
      <vt:lpstr>'FS205'!Print_Area</vt:lpstr>
      <vt:lpstr>MAN!Print_Area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 Mesatywa</dc:creator>
  <cp:lastModifiedBy>Unathi Lekonyana</cp:lastModifiedBy>
  <dcterms:created xsi:type="dcterms:W3CDTF">2024-04-25T10:56:36Z</dcterms:created>
  <dcterms:modified xsi:type="dcterms:W3CDTF">2024-05-02T17:00:39Z</dcterms:modified>
</cp:coreProperties>
</file>